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xml" ContentType="application/vnd.openxmlformats-officedocument.drawingml.chart+xml"/>
  <Override PartName="/xl/drawings/drawing21.xml" ContentType="application/vnd.openxmlformats-officedocument.drawing+xml"/>
  <Override PartName="/xl/charts/chart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abdelwahab\Documents\"/>
    </mc:Choice>
  </mc:AlternateContent>
  <xr:revisionPtr revIDLastSave="0" documentId="13_ncr:1_{EDD8613F-6607-4D05-92DC-3C3F5471EAC9}" xr6:coauthVersionLast="47" xr6:coauthVersionMax="47" xr10:uidLastSave="{00000000-0000-0000-0000-000000000000}"/>
  <bookViews>
    <workbookView xWindow="-120" yWindow="-120" windowWidth="29040" windowHeight="15840" firstSheet="4" activeTab="20" xr2:uid="{00000000-000D-0000-FFFF-FFFF00000000}"/>
  </bookViews>
  <sheets>
    <sheet name="Sheet1" sheetId="60" r:id="rId1"/>
    <sheet name="First" sheetId="30" r:id="rId2"/>
    <sheet name="Preface" sheetId="31" r:id="rId3"/>
    <sheet name="Indx" sheetId="32" r:id="rId4"/>
    <sheet name="Introduction" sheetId="33" r:id="rId5"/>
    <sheet name="CH1" sheetId="36" r:id="rId6"/>
    <sheet name="1_1 " sheetId="74" r:id="rId7"/>
    <sheet name="1-2" sheetId="75" r:id="rId8"/>
    <sheet name="1-3" sheetId="78" r:id="rId9"/>
    <sheet name="1_4  " sheetId="77" r:id="rId10"/>
    <sheet name="1_5 " sheetId="72" r:id="rId11"/>
    <sheet name="1_6" sheetId="73" r:id="rId12"/>
    <sheet name="CH2" sheetId="52" r:id="rId13"/>
    <sheet name="2_1" sheetId="9" r:id="rId14"/>
    <sheet name="2_2" sheetId="57" r:id="rId15"/>
    <sheet name="2_3" sheetId="10" r:id="rId16"/>
    <sheet name="2_4" sheetId="65" r:id="rId17"/>
    <sheet name="2_5" sheetId="8" r:id="rId18"/>
    <sheet name="2_6 " sheetId="59" r:id="rId19"/>
    <sheet name="Gr-1" sheetId="63" r:id="rId20"/>
    <sheet name="Gr-2" sheetId="62" r:id="rId21"/>
    <sheet name="Annex" sheetId="50" r:id="rId22"/>
    <sheet name="Quest." sheetId="48" r:id="rId23"/>
  </sheets>
  <definedNames>
    <definedName name="_xlnm.Print_Area" localSheetId="6">'1_1 '!$A$1:$N$69</definedName>
    <definedName name="_xlnm.Print_Area" localSheetId="9">'1_4  '!$A$1:$N$159</definedName>
    <definedName name="_xlnm.Print_Area" localSheetId="10">'1_5 '!$A$1:$N$63</definedName>
    <definedName name="_xlnm.Print_Area" localSheetId="11">'1_6'!$A$1:$N$190</definedName>
    <definedName name="_xlnm.Print_Area" localSheetId="7">'1-2'!$A$1:$N$141</definedName>
    <definedName name="_xlnm.Print_Area" localSheetId="13">'2_1'!$A$1:$N$48</definedName>
    <definedName name="_xlnm.Print_Area" localSheetId="14">'2_2'!$A$1:$N$48</definedName>
    <definedName name="_xlnm.Print_Area" localSheetId="15">'2_3'!$A$1:$N$48</definedName>
    <definedName name="_xlnm.Print_Area" localSheetId="16">'2_4'!$A$1:$N$48</definedName>
    <definedName name="_xlnm.Print_Area" localSheetId="17">'2_5'!$A$1:$N$48</definedName>
    <definedName name="_xlnm.Print_Area" localSheetId="18">'2_6 '!$A$1:$N$49</definedName>
    <definedName name="_xlnm.Print_Area" localSheetId="21">Annex!$A$1:$A$1</definedName>
    <definedName name="_xlnm.Print_Area" localSheetId="5">'CH1'!$A$1</definedName>
    <definedName name="_xlnm.Print_Area" localSheetId="12">'CH2'!$A$1</definedName>
    <definedName name="_xlnm.Print_Area" localSheetId="1">First!$A$1:$D$6</definedName>
    <definedName name="_xlnm.Print_Area" localSheetId="19">'Gr-1'!$A$1:$O$20</definedName>
    <definedName name="_xlnm.Print_Area" localSheetId="20">'Gr-2'!$A$1:$N$24</definedName>
    <definedName name="_xlnm.Print_Area" localSheetId="3">Indx!$A$1:$E$22</definedName>
    <definedName name="_xlnm.Print_Area" localSheetId="4">Introduction!$A$1:$E$14</definedName>
    <definedName name="_xlnm.Print_Area" localSheetId="2">Preface!$A$1:$E$7</definedName>
    <definedName name="_xlnm.Print_Area" localSheetId="22">Quest.!$A$1:$AI$66</definedName>
    <definedName name="_xlnm.Print_Area" localSheetId="0">Sheet1!$A$1:$O$42</definedName>
    <definedName name="_xlnm.Print_Titles" localSheetId="6">'1_1 '!$1:$9</definedName>
    <definedName name="_xlnm.Print_Titles" localSheetId="9">'1_4  '!$1:$9</definedName>
    <definedName name="_xlnm.Print_Titles" localSheetId="10">'1_5 '!$1:$9</definedName>
    <definedName name="_xlnm.Print_Titles" localSheetId="11">'1_6'!$1:$9</definedName>
    <definedName name="_xlnm.Print_Titles" localSheetId="7">'1-2'!$1:$9</definedName>
    <definedName name="_xlnm.Print_Titles" localSheetId="8">'1-3'!$1:$9</definedName>
    <definedName name="_xlnm.Print_Titles" localSheetId="13">'2_1'!$1:$9</definedName>
    <definedName name="_xlnm.Print_Titles" localSheetId="17">'2_5'!$1:$9</definedName>
    <definedName name="_xlnm.Print_Titles" localSheetId="18">'2_6 '!$1:$9</definedName>
    <definedName name="_xlnm.Print_Titles" localSheetId="3">Indx!$1:$3</definedName>
    <definedName name="_xlnm.Print_Titles" localSheetId="4">Introduction!$1:$1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3" i="78" l="1"/>
  <c r="K141" i="75" l="1"/>
  <c r="L141" i="75"/>
  <c r="D141" i="75"/>
  <c r="E141" i="75"/>
  <c r="F141" i="75"/>
  <c r="G141" i="75"/>
  <c r="H141" i="75"/>
  <c r="I141" i="75"/>
  <c r="D69" i="74" l="1"/>
  <c r="E69" i="74"/>
  <c r="F69" i="74"/>
  <c r="G69" i="74"/>
  <c r="H69" i="74"/>
  <c r="I69" i="74"/>
  <c r="J69" i="74"/>
  <c r="K69" i="74"/>
  <c r="L69" i="74"/>
  <c r="D68" i="74"/>
  <c r="E68" i="74"/>
  <c r="F68" i="74"/>
  <c r="G68" i="74"/>
  <c r="H68" i="74"/>
  <c r="I68" i="74"/>
  <c r="J68" i="74"/>
  <c r="K68" i="74"/>
  <c r="L68" i="74"/>
  <c r="D67" i="74"/>
  <c r="E67" i="74"/>
  <c r="F67" i="74"/>
  <c r="G67" i="74"/>
  <c r="H67" i="74"/>
  <c r="I67" i="74"/>
  <c r="J67" i="74"/>
  <c r="K67" i="74"/>
  <c r="L67" i="74"/>
  <c r="L189" i="73" l="1"/>
  <c r="K189" i="73"/>
  <c r="J189" i="73"/>
  <c r="I189" i="73"/>
  <c r="H189" i="73"/>
  <c r="G189" i="73"/>
  <c r="F189" i="73"/>
  <c r="E189" i="73"/>
  <c r="D189" i="73"/>
  <c r="L188" i="73"/>
  <c r="K188" i="73"/>
  <c r="J188" i="73"/>
  <c r="I188" i="73"/>
  <c r="H188" i="73"/>
  <c r="G188" i="73"/>
  <c r="F188" i="73"/>
  <c r="E188" i="73"/>
  <c r="D188" i="73"/>
  <c r="L187" i="73"/>
  <c r="K187" i="73"/>
  <c r="J187" i="73"/>
  <c r="I187" i="73"/>
  <c r="H187" i="73"/>
  <c r="G187" i="73"/>
  <c r="F187" i="73"/>
  <c r="E187" i="73"/>
  <c r="D187" i="73"/>
  <c r="C186" i="73"/>
  <c r="C185" i="73"/>
  <c r="C184" i="73"/>
  <c r="C183" i="73"/>
  <c r="C182" i="73"/>
  <c r="C181" i="73"/>
  <c r="C180" i="73"/>
  <c r="C179" i="73"/>
  <c r="C178" i="73"/>
  <c r="C177" i="73"/>
  <c r="C176" i="73"/>
  <c r="C175" i="73"/>
  <c r="C174" i="73"/>
  <c r="C173" i="73"/>
  <c r="C172" i="73"/>
  <c r="C171" i="73"/>
  <c r="C170" i="73"/>
  <c r="C169" i="73"/>
  <c r="C168" i="73"/>
  <c r="C167" i="73"/>
  <c r="C166" i="73"/>
  <c r="C165" i="73"/>
  <c r="C164" i="73"/>
  <c r="C163" i="73"/>
  <c r="C162" i="73"/>
  <c r="C161" i="73"/>
  <c r="C160" i="73"/>
  <c r="C159" i="73"/>
  <c r="C158" i="73"/>
  <c r="C157" i="73"/>
  <c r="C156" i="73"/>
  <c r="C155" i="73"/>
  <c r="C154" i="73"/>
  <c r="C153" i="73"/>
  <c r="C152" i="73"/>
  <c r="C151" i="73"/>
  <c r="C150" i="73"/>
  <c r="C149" i="73"/>
  <c r="C148" i="73"/>
  <c r="C147" i="73"/>
  <c r="C146" i="73"/>
  <c r="C145" i="73"/>
  <c r="C144" i="73"/>
  <c r="C143" i="73"/>
  <c r="C142" i="73"/>
  <c r="C141" i="73"/>
  <c r="C140" i="73"/>
  <c r="C139" i="73"/>
  <c r="C138" i="73"/>
  <c r="C137" i="73"/>
  <c r="C136" i="73"/>
  <c r="C135" i="73"/>
  <c r="C134" i="73"/>
  <c r="C133" i="73"/>
  <c r="C132" i="73"/>
  <c r="C131" i="73"/>
  <c r="C130" i="73"/>
  <c r="C129" i="73"/>
  <c r="C128" i="73"/>
  <c r="C127" i="73"/>
  <c r="C126" i="73"/>
  <c r="C125" i="73"/>
  <c r="C124" i="73"/>
  <c r="C123" i="73"/>
  <c r="C122" i="73"/>
  <c r="C121" i="73"/>
  <c r="C120" i="73"/>
  <c r="C119" i="73"/>
  <c r="C118" i="73"/>
  <c r="C117" i="73"/>
  <c r="C116" i="73"/>
  <c r="C115" i="73"/>
  <c r="C114" i="73"/>
  <c r="C113" i="73"/>
  <c r="C112" i="73"/>
  <c r="C111" i="73"/>
  <c r="C110" i="73"/>
  <c r="C109" i="73"/>
  <c r="C108" i="73"/>
  <c r="C107" i="73"/>
  <c r="C106" i="73"/>
  <c r="C105" i="73"/>
  <c r="C104" i="73"/>
  <c r="C103" i="73"/>
  <c r="C102" i="73"/>
  <c r="C101" i="73"/>
  <c r="C100" i="73"/>
  <c r="C99" i="73"/>
  <c r="C98" i="73"/>
  <c r="C97" i="73"/>
  <c r="C96" i="73"/>
  <c r="C95" i="73"/>
  <c r="C94" i="73"/>
  <c r="C93" i="73"/>
  <c r="C92" i="73"/>
  <c r="C91" i="73"/>
  <c r="C90" i="73"/>
  <c r="C89" i="73"/>
  <c r="C88" i="73"/>
  <c r="C87" i="73"/>
  <c r="C86" i="73"/>
  <c r="C85" i="73"/>
  <c r="C84" i="73"/>
  <c r="C83" i="73"/>
  <c r="C82" i="73"/>
  <c r="C81" i="73"/>
  <c r="C80" i="73"/>
  <c r="C79" i="73"/>
  <c r="C78" i="73"/>
  <c r="C77" i="73"/>
  <c r="C76" i="73"/>
  <c r="C75" i="73"/>
  <c r="C74" i="73"/>
  <c r="C73" i="73"/>
  <c r="C72" i="73"/>
  <c r="C71" i="73"/>
  <c r="C70" i="73"/>
  <c r="C69" i="73"/>
  <c r="C68" i="73"/>
  <c r="C67" i="73"/>
  <c r="C66" i="73"/>
  <c r="C65" i="73"/>
  <c r="C64" i="73"/>
  <c r="C63" i="73"/>
  <c r="C62" i="73"/>
  <c r="C61" i="73"/>
  <c r="C60" i="73"/>
  <c r="C59" i="73"/>
  <c r="C58" i="73"/>
  <c r="C57" i="73"/>
  <c r="C56" i="73"/>
  <c r="C55" i="73"/>
  <c r="C54" i="73"/>
  <c r="C53" i="73"/>
  <c r="C52" i="73"/>
  <c r="C51" i="73"/>
  <c r="C50" i="73"/>
  <c r="C49" i="73"/>
  <c r="C48" i="73"/>
  <c r="C47" i="73"/>
  <c r="C46" i="73"/>
  <c r="C45" i="73"/>
  <c r="C44" i="73"/>
  <c r="C43" i="73"/>
  <c r="C42" i="73"/>
  <c r="C41" i="73"/>
  <c r="C40" i="73"/>
  <c r="C39" i="73"/>
  <c r="C38" i="73"/>
  <c r="C37" i="73"/>
  <c r="C36" i="73"/>
  <c r="C35" i="73"/>
  <c r="C34" i="73"/>
  <c r="C33" i="73"/>
  <c r="C32" i="73"/>
  <c r="C31" i="73"/>
  <c r="C30" i="73"/>
  <c r="C29" i="73"/>
  <c r="C28" i="73"/>
  <c r="C27" i="73"/>
  <c r="C26" i="73"/>
  <c r="C25" i="73"/>
  <c r="C24" i="73"/>
  <c r="C23" i="73"/>
  <c r="C22" i="73"/>
  <c r="C21" i="73"/>
  <c r="C20" i="73"/>
  <c r="C19" i="73"/>
  <c r="C18" i="73"/>
  <c r="C17" i="73"/>
  <c r="C16" i="73"/>
  <c r="C15" i="73"/>
  <c r="C14" i="73"/>
  <c r="C13" i="73"/>
  <c r="C12" i="73"/>
  <c r="C11" i="73"/>
  <c r="C10" i="73"/>
  <c r="L63" i="72"/>
  <c r="K63" i="72"/>
  <c r="J63" i="72"/>
  <c r="I63" i="72"/>
  <c r="H63" i="72"/>
  <c r="G63" i="72"/>
  <c r="F63" i="72"/>
  <c r="E63" i="72"/>
  <c r="D63" i="72"/>
  <c r="L62" i="72"/>
  <c r="K62" i="72"/>
  <c r="J62" i="72"/>
  <c r="I62" i="72"/>
  <c r="H62" i="72"/>
  <c r="G62" i="72"/>
  <c r="F62" i="72"/>
  <c r="E62" i="72"/>
  <c r="D62" i="72"/>
  <c r="L61" i="72"/>
  <c r="K61" i="72"/>
  <c r="J61" i="72"/>
  <c r="I61" i="72"/>
  <c r="H61" i="72"/>
  <c r="G61" i="72"/>
  <c r="F61" i="72"/>
  <c r="E61" i="72"/>
  <c r="D61" i="72"/>
  <c r="C60" i="72"/>
  <c r="C59" i="72"/>
  <c r="C58" i="72"/>
  <c r="C57" i="72"/>
  <c r="C56" i="72"/>
  <c r="C55" i="72"/>
  <c r="C54" i="72"/>
  <c r="C53" i="72"/>
  <c r="C52" i="72"/>
  <c r="C51" i="72"/>
  <c r="C50" i="72"/>
  <c r="C49" i="72"/>
  <c r="C48" i="72"/>
  <c r="C47" i="72"/>
  <c r="C46" i="72"/>
  <c r="C45" i="72"/>
  <c r="C44" i="72"/>
  <c r="C43" i="72"/>
  <c r="C42" i="72"/>
  <c r="C41" i="72"/>
  <c r="C40" i="72"/>
  <c r="C39" i="72"/>
  <c r="C38" i="72"/>
  <c r="C37" i="72"/>
  <c r="C36" i="72"/>
  <c r="C35" i="72"/>
  <c r="C34" i="72"/>
  <c r="C33" i="72"/>
  <c r="C32" i="72"/>
  <c r="C31" i="72"/>
  <c r="C30" i="72"/>
  <c r="C29" i="72"/>
  <c r="C28" i="72"/>
  <c r="C27" i="72"/>
  <c r="C26" i="72"/>
  <c r="C25" i="72"/>
  <c r="C24" i="72"/>
  <c r="C23" i="72"/>
  <c r="C22" i="72"/>
  <c r="C21" i="72"/>
  <c r="C20" i="72"/>
  <c r="C19" i="72"/>
  <c r="C18" i="72"/>
  <c r="C17" i="72"/>
  <c r="C16" i="72"/>
  <c r="C15" i="72"/>
  <c r="C14" i="72"/>
  <c r="C13" i="72"/>
  <c r="C12" i="72"/>
  <c r="C11" i="72"/>
  <c r="C10" i="72"/>
  <c r="L159" i="77"/>
  <c r="K159" i="77"/>
  <c r="J159" i="77"/>
  <c r="I159" i="77"/>
  <c r="H159" i="77"/>
  <c r="G159" i="77"/>
  <c r="F159" i="77"/>
  <c r="E159" i="77"/>
  <c r="D159" i="77"/>
  <c r="L158" i="77"/>
  <c r="K158" i="77"/>
  <c r="J158" i="77"/>
  <c r="I158" i="77"/>
  <c r="H158" i="77"/>
  <c r="G158" i="77"/>
  <c r="F158" i="77"/>
  <c r="E158" i="77"/>
  <c r="D158" i="77"/>
  <c r="L157" i="77"/>
  <c r="K157" i="77"/>
  <c r="J157" i="77"/>
  <c r="I157" i="77"/>
  <c r="H157" i="77"/>
  <c r="G157" i="77"/>
  <c r="F157" i="77"/>
  <c r="E157" i="77"/>
  <c r="D157" i="77"/>
  <c r="C156" i="77"/>
  <c r="C155" i="77"/>
  <c r="C154" i="77"/>
  <c r="C153" i="77"/>
  <c r="C152" i="77"/>
  <c r="C151" i="77"/>
  <c r="C150" i="77"/>
  <c r="C149" i="77"/>
  <c r="C148" i="77"/>
  <c r="C147" i="77"/>
  <c r="C146" i="77"/>
  <c r="C145" i="77"/>
  <c r="C144" i="77"/>
  <c r="C143" i="77"/>
  <c r="C142" i="77"/>
  <c r="C141" i="77"/>
  <c r="C140" i="77"/>
  <c r="C139" i="77"/>
  <c r="C138" i="77"/>
  <c r="C137" i="77"/>
  <c r="C136" i="77"/>
  <c r="C135" i="77"/>
  <c r="C134" i="77"/>
  <c r="C133" i="77"/>
  <c r="C132" i="77"/>
  <c r="C131" i="77"/>
  <c r="C130" i="77"/>
  <c r="C129" i="77"/>
  <c r="C128" i="77"/>
  <c r="C127" i="77"/>
  <c r="C126" i="77"/>
  <c r="C125" i="77"/>
  <c r="C124" i="77"/>
  <c r="C123" i="77"/>
  <c r="C122" i="77"/>
  <c r="C121" i="77"/>
  <c r="C120" i="77"/>
  <c r="C119" i="77"/>
  <c r="C118" i="77"/>
  <c r="C117" i="77"/>
  <c r="C116" i="77"/>
  <c r="C115" i="77"/>
  <c r="C114" i="77"/>
  <c r="C113" i="77"/>
  <c r="C112" i="77"/>
  <c r="C111" i="77"/>
  <c r="C110" i="77"/>
  <c r="C109" i="77"/>
  <c r="C108" i="77"/>
  <c r="C107" i="77"/>
  <c r="C106" i="77"/>
  <c r="C105" i="77"/>
  <c r="C104" i="77"/>
  <c r="C103" i="77"/>
  <c r="C102" i="77"/>
  <c r="C101" i="77"/>
  <c r="C100" i="77"/>
  <c r="C99" i="77"/>
  <c r="C98" i="77"/>
  <c r="C97" i="77"/>
  <c r="C96" i="77"/>
  <c r="C95" i="77"/>
  <c r="C94" i="77"/>
  <c r="C93" i="77"/>
  <c r="C92" i="77"/>
  <c r="C91" i="77"/>
  <c r="C90" i="77"/>
  <c r="C89" i="77"/>
  <c r="C88" i="77"/>
  <c r="C87" i="77"/>
  <c r="C86" i="77"/>
  <c r="C85" i="77"/>
  <c r="C84" i="77"/>
  <c r="C83" i="77"/>
  <c r="C82" i="77"/>
  <c r="C81" i="77"/>
  <c r="C80" i="77"/>
  <c r="C79" i="77"/>
  <c r="C78" i="77"/>
  <c r="C77" i="77"/>
  <c r="C76" i="77"/>
  <c r="C75" i="77"/>
  <c r="C74" i="77"/>
  <c r="C73" i="77"/>
  <c r="C72"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62" i="72" l="1"/>
  <c r="C61" i="72"/>
  <c r="C63" i="72"/>
  <c r="C157" i="77"/>
  <c r="C158" i="77"/>
  <c r="C159" i="77"/>
  <c r="C187" i="73"/>
  <c r="C188" i="73"/>
  <c r="C189" i="73"/>
  <c r="L54" i="78"/>
  <c r="K54" i="78"/>
  <c r="J54" i="78"/>
  <c r="I54" i="78"/>
  <c r="H54" i="78"/>
  <c r="G54" i="78"/>
  <c r="F54" i="78"/>
  <c r="E54" i="78"/>
  <c r="D54" i="78"/>
  <c r="K53" i="78"/>
  <c r="J53" i="78"/>
  <c r="I53" i="78"/>
  <c r="H53" i="78"/>
  <c r="G53" i="78"/>
  <c r="F53" i="78"/>
  <c r="E53" i="78"/>
  <c r="D53" i="78"/>
  <c r="L52" i="78"/>
  <c r="K52" i="78"/>
  <c r="J52" i="78"/>
  <c r="I52" i="78"/>
  <c r="H52" i="78"/>
  <c r="G52" i="78"/>
  <c r="F52" i="78"/>
  <c r="E52" i="78"/>
  <c r="D52" i="78"/>
  <c r="C51" i="78"/>
  <c r="C50" i="78"/>
  <c r="C49" i="78"/>
  <c r="C48" i="78"/>
  <c r="C47" i="78"/>
  <c r="C46" i="78"/>
  <c r="C45" i="78"/>
  <c r="C44" i="78"/>
  <c r="C43" i="78"/>
  <c r="C42" i="78"/>
  <c r="C41" i="78"/>
  <c r="C40" i="78"/>
  <c r="C39" i="78"/>
  <c r="C38" i="78"/>
  <c r="C37" i="78"/>
  <c r="C36" i="78"/>
  <c r="C35" i="78"/>
  <c r="C34" i="78"/>
  <c r="C33" i="78"/>
  <c r="C32" i="78"/>
  <c r="C31" i="78"/>
  <c r="C30" i="78"/>
  <c r="C29" i="78"/>
  <c r="C28" i="78"/>
  <c r="C27" i="78"/>
  <c r="C26" i="78"/>
  <c r="C25" i="78"/>
  <c r="C24" i="78"/>
  <c r="C23" i="78"/>
  <c r="C22" i="78"/>
  <c r="C21" i="78"/>
  <c r="C20" i="78"/>
  <c r="C19" i="78"/>
  <c r="C18" i="78"/>
  <c r="C17" i="78"/>
  <c r="C16" i="78"/>
  <c r="C15" i="78"/>
  <c r="C14" i="78"/>
  <c r="C13" i="78"/>
  <c r="C12" i="78"/>
  <c r="C54" i="78" s="1"/>
  <c r="C11" i="78"/>
  <c r="C53" i="78" s="1"/>
  <c r="C10" i="78"/>
  <c r="C52" i="78" s="1"/>
  <c r="C48" i="9" l="1"/>
  <c r="D48" i="9"/>
  <c r="E48" i="9"/>
  <c r="F48" i="9"/>
  <c r="G48" i="9"/>
  <c r="H48" i="9"/>
  <c r="I48" i="9"/>
  <c r="J48" i="9"/>
  <c r="L48" i="9"/>
  <c r="C47" i="9"/>
  <c r="D47" i="9"/>
  <c r="E47" i="9"/>
  <c r="F47" i="9"/>
  <c r="G47" i="9"/>
  <c r="H47" i="9"/>
  <c r="I47" i="9"/>
  <c r="J47" i="9"/>
  <c r="K47" i="9"/>
  <c r="C46" i="9"/>
  <c r="D46" i="9"/>
  <c r="E46" i="9"/>
  <c r="F46" i="9"/>
  <c r="G46" i="9"/>
  <c r="H46" i="9"/>
  <c r="I46" i="9"/>
  <c r="J46" i="9"/>
  <c r="K46" i="9"/>
  <c r="L46" i="9"/>
  <c r="C66" i="74" l="1"/>
  <c r="C65" i="74"/>
  <c r="C64" i="74"/>
  <c r="C63" i="74"/>
  <c r="C62" i="74"/>
  <c r="C61" i="74"/>
  <c r="C60" i="74"/>
  <c r="C59" i="74"/>
  <c r="C58" i="74"/>
  <c r="C57" i="74"/>
  <c r="C56" i="74"/>
  <c r="C55" i="74"/>
  <c r="C54" i="74"/>
  <c r="C53" i="74"/>
  <c r="C52" i="74"/>
  <c r="C51" i="74"/>
  <c r="C50" i="74"/>
  <c r="C49" i="74"/>
  <c r="C48" i="74"/>
  <c r="C47" i="74"/>
  <c r="C46" i="74"/>
  <c r="C45" i="74"/>
  <c r="C44" i="74"/>
  <c r="C43" i="74"/>
  <c r="C42" i="74"/>
  <c r="C41" i="74"/>
  <c r="C40" i="74"/>
  <c r="C39" i="74"/>
  <c r="C38" i="74"/>
  <c r="C37" i="74"/>
  <c r="C36" i="74"/>
  <c r="C35" i="74"/>
  <c r="C34" i="74"/>
  <c r="C33" i="74"/>
  <c r="C32" i="74"/>
  <c r="C31" i="74"/>
  <c r="C30" i="74"/>
  <c r="C29" i="74"/>
  <c r="C28" i="74"/>
  <c r="C27" i="74"/>
  <c r="C26" i="74"/>
  <c r="C25" i="74"/>
  <c r="C24" i="74"/>
  <c r="C23" i="74"/>
  <c r="C22" i="74"/>
  <c r="C21" i="74"/>
  <c r="C20" i="74"/>
  <c r="C19" i="74"/>
  <c r="C18" i="74"/>
  <c r="C17" i="74"/>
  <c r="C16" i="74"/>
  <c r="C15" i="74"/>
  <c r="C14" i="74"/>
  <c r="C13" i="74"/>
  <c r="C12" i="74"/>
  <c r="C11" i="74"/>
  <c r="C10" i="74"/>
  <c r="J141" i="75"/>
  <c r="L140" i="75"/>
  <c r="K140" i="75"/>
  <c r="J140" i="75"/>
  <c r="I140" i="75"/>
  <c r="H140" i="75"/>
  <c r="G140" i="75"/>
  <c r="F140" i="75"/>
  <c r="E140" i="75"/>
  <c r="D140" i="75"/>
  <c r="L139" i="75"/>
  <c r="K139" i="75"/>
  <c r="J139" i="75"/>
  <c r="I139" i="75"/>
  <c r="H139" i="75"/>
  <c r="G139" i="75"/>
  <c r="F139" i="75"/>
  <c r="E139" i="75"/>
  <c r="D139" i="75"/>
  <c r="C138" i="75"/>
  <c r="C137" i="75"/>
  <c r="C136" i="75"/>
  <c r="C135" i="75"/>
  <c r="C134" i="75"/>
  <c r="C133" i="75"/>
  <c r="C132" i="75"/>
  <c r="C131" i="75"/>
  <c r="C130" i="75"/>
  <c r="C129" i="75"/>
  <c r="C128" i="75"/>
  <c r="C127" i="75"/>
  <c r="C126" i="75"/>
  <c r="C125" i="75"/>
  <c r="C124" i="75"/>
  <c r="C123" i="75"/>
  <c r="C122" i="75"/>
  <c r="C121" i="75"/>
  <c r="C120" i="75"/>
  <c r="C119" i="75"/>
  <c r="C118" i="75"/>
  <c r="C117" i="75"/>
  <c r="C116" i="75"/>
  <c r="C115" i="75"/>
  <c r="C114" i="75"/>
  <c r="C113" i="75"/>
  <c r="C112" i="75"/>
  <c r="C111" i="75"/>
  <c r="C110" i="75"/>
  <c r="C109" i="75"/>
  <c r="C108" i="75"/>
  <c r="C107" i="75"/>
  <c r="C106" i="75"/>
  <c r="C105" i="75"/>
  <c r="C104" i="75"/>
  <c r="C103" i="75"/>
  <c r="C102" i="75"/>
  <c r="C101" i="75"/>
  <c r="C100" i="75"/>
  <c r="C99" i="75"/>
  <c r="C98" i="75"/>
  <c r="C97" i="75"/>
  <c r="C96" i="75"/>
  <c r="C95" i="75"/>
  <c r="C94" i="75"/>
  <c r="C93" i="75"/>
  <c r="C92" i="75"/>
  <c r="C91" i="75"/>
  <c r="C90" i="75"/>
  <c r="C89" i="75"/>
  <c r="C88" i="75"/>
  <c r="C87" i="75"/>
  <c r="C86" i="75"/>
  <c r="C85" i="75"/>
  <c r="C84" i="75"/>
  <c r="C83" i="75"/>
  <c r="C82" i="75"/>
  <c r="C81" i="75"/>
  <c r="C80" i="75"/>
  <c r="C79" i="75"/>
  <c r="C78" i="75"/>
  <c r="C77" i="75"/>
  <c r="C76" i="75"/>
  <c r="C75" i="75"/>
  <c r="C74" i="75"/>
  <c r="C73" i="75"/>
  <c r="C72" i="75"/>
  <c r="C71" i="75"/>
  <c r="C70" i="75"/>
  <c r="C69" i="75"/>
  <c r="C68" i="75"/>
  <c r="C67" i="75"/>
  <c r="C66" i="75"/>
  <c r="C65" i="75"/>
  <c r="C64" i="75"/>
  <c r="C63" i="75"/>
  <c r="C62" i="75"/>
  <c r="C61" i="75"/>
  <c r="C60" i="75"/>
  <c r="C59" i="75"/>
  <c r="C58" i="75"/>
  <c r="C57" i="75"/>
  <c r="C56" i="75"/>
  <c r="C55" i="75"/>
  <c r="C54" i="75"/>
  <c r="C53" i="75"/>
  <c r="C52" i="75"/>
  <c r="C51" i="75"/>
  <c r="C50" i="75"/>
  <c r="C49" i="75"/>
  <c r="C48" i="75"/>
  <c r="C47" i="75"/>
  <c r="C46" i="75"/>
  <c r="C45" i="75"/>
  <c r="C44" i="75"/>
  <c r="C43" i="75"/>
  <c r="C42" i="75"/>
  <c r="C41" i="75"/>
  <c r="C40" i="75"/>
  <c r="C39" i="75"/>
  <c r="C38" i="75"/>
  <c r="C37" i="75"/>
  <c r="C36" i="75"/>
  <c r="C35" i="75"/>
  <c r="C34" i="75"/>
  <c r="C33" i="75"/>
  <c r="C32" i="75"/>
  <c r="C31" i="75"/>
  <c r="C30" i="75"/>
  <c r="C29" i="75"/>
  <c r="C28" i="75"/>
  <c r="C27" i="75"/>
  <c r="C26" i="75"/>
  <c r="C25" i="75"/>
  <c r="C24" i="75"/>
  <c r="C23" i="75"/>
  <c r="C22" i="75"/>
  <c r="C21" i="75"/>
  <c r="C20" i="75"/>
  <c r="C19" i="75"/>
  <c r="C18" i="75"/>
  <c r="C17" i="75"/>
  <c r="C16" i="75"/>
  <c r="C15" i="75"/>
  <c r="C14" i="75"/>
  <c r="C13" i="75"/>
  <c r="C12" i="75"/>
  <c r="C11" i="75"/>
  <c r="C10" i="75"/>
  <c r="C139" i="75" l="1"/>
  <c r="C140" i="75"/>
  <c r="C67" i="74"/>
  <c r="C141" i="75"/>
  <c r="C68" i="74"/>
  <c r="C69" i="74"/>
  <c r="C10" i="65"/>
  <c r="C11" i="65"/>
  <c r="D46" i="65"/>
  <c r="E46" i="65"/>
  <c r="F46" i="65"/>
  <c r="G46" i="65"/>
  <c r="H46" i="65"/>
  <c r="I46" i="65"/>
  <c r="J46" i="65"/>
  <c r="D47" i="65"/>
  <c r="E47" i="65"/>
  <c r="F47" i="65"/>
  <c r="G47" i="65"/>
  <c r="H47" i="65"/>
  <c r="I47" i="65"/>
  <c r="J47" i="65"/>
  <c r="K48" i="59" l="1"/>
  <c r="J48" i="59"/>
  <c r="I48" i="59"/>
  <c r="H48" i="59"/>
  <c r="G48" i="59"/>
  <c r="F48" i="59"/>
  <c r="E48" i="59"/>
  <c r="D48" i="59"/>
  <c r="K47" i="59"/>
  <c r="J47" i="59"/>
  <c r="I47" i="59"/>
  <c r="H47" i="59"/>
  <c r="G47" i="59"/>
  <c r="F47" i="59"/>
  <c r="E47" i="59"/>
  <c r="D47" i="59"/>
  <c r="K46" i="59"/>
  <c r="J46" i="59"/>
  <c r="I46" i="59"/>
  <c r="H46" i="59"/>
  <c r="G46" i="59"/>
  <c r="F46" i="59"/>
  <c r="E46" i="59"/>
  <c r="D46" i="59"/>
  <c r="L48" i="59"/>
  <c r="L47" i="59"/>
  <c r="L46" i="59"/>
  <c r="C45" i="59"/>
  <c r="C44" i="59"/>
  <c r="C43" i="59"/>
  <c r="C42" i="59"/>
  <c r="C41" i="59"/>
  <c r="C40" i="59"/>
  <c r="C39" i="59"/>
  <c r="C38" i="59"/>
  <c r="C37" i="59"/>
  <c r="C36" i="59"/>
  <c r="C35" i="59"/>
  <c r="C34" i="59"/>
  <c r="C33" i="59"/>
  <c r="C32" i="59"/>
  <c r="C31" i="59"/>
  <c r="C30" i="59"/>
  <c r="C29" i="59"/>
  <c r="C28" i="59"/>
  <c r="C27" i="59"/>
  <c r="C26" i="59"/>
  <c r="C25" i="59"/>
  <c r="C24" i="59"/>
  <c r="C23" i="59"/>
  <c r="C22" i="59"/>
  <c r="C21" i="59"/>
  <c r="C20" i="59"/>
  <c r="C19" i="59"/>
  <c r="C18" i="59"/>
  <c r="C17" i="59"/>
  <c r="C16" i="59"/>
  <c r="C15" i="59"/>
  <c r="C14" i="59"/>
  <c r="C13" i="59"/>
  <c r="C12" i="59"/>
  <c r="C11" i="59"/>
  <c r="C10" i="59"/>
  <c r="T6" i="63" s="1"/>
  <c r="K48" i="8"/>
  <c r="J48" i="8"/>
  <c r="I48" i="8"/>
  <c r="H48" i="8"/>
  <c r="G48" i="8"/>
  <c r="F48" i="8"/>
  <c r="E48" i="8"/>
  <c r="D48" i="8"/>
  <c r="K47" i="8"/>
  <c r="J47" i="8"/>
  <c r="I47" i="8"/>
  <c r="H47" i="8"/>
  <c r="G47" i="8"/>
  <c r="F47" i="8"/>
  <c r="E47" i="8"/>
  <c r="D47" i="8"/>
  <c r="K46" i="8"/>
  <c r="J46" i="8"/>
  <c r="I46" i="8"/>
  <c r="H46" i="8"/>
  <c r="G46" i="8"/>
  <c r="F46" i="8"/>
  <c r="E46" i="8"/>
  <c r="D46" i="8"/>
  <c r="L48" i="8"/>
  <c r="L47" i="8"/>
  <c r="L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K48" i="65"/>
  <c r="J48" i="65"/>
  <c r="I48" i="65"/>
  <c r="H48" i="65"/>
  <c r="G48" i="65"/>
  <c r="F48" i="65"/>
  <c r="E48" i="65"/>
  <c r="D48" i="65"/>
  <c r="K47" i="65"/>
  <c r="K46" i="65"/>
  <c r="L48" i="65"/>
  <c r="L47" i="65"/>
  <c r="L46" i="65"/>
  <c r="C45" i="65"/>
  <c r="C44" i="65"/>
  <c r="C43" i="65"/>
  <c r="C42" i="65"/>
  <c r="C41" i="65"/>
  <c r="C40" i="65"/>
  <c r="C39" i="65"/>
  <c r="C38" i="65"/>
  <c r="C37" i="65"/>
  <c r="C36" i="65"/>
  <c r="C35" i="65"/>
  <c r="C34" i="65"/>
  <c r="C33" i="65"/>
  <c r="C32" i="65"/>
  <c r="C31" i="65"/>
  <c r="C30" i="65"/>
  <c r="C29" i="65"/>
  <c r="C28" i="65"/>
  <c r="C27" i="65"/>
  <c r="C26" i="65"/>
  <c r="C25" i="65"/>
  <c r="C24" i="65"/>
  <c r="C23" i="65"/>
  <c r="C22" i="65"/>
  <c r="C21" i="65"/>
  <c r="C20" i="65"/>
  <c r="C19" i="65"/>
  <c r="C18" i="65"/>
  <c r="C17" i="65"/>
  <c r="C16" i="65"/>
  <c r="C15" i="65"/>
  <c r="C14" i="65"/>
  <c r="C13" i="65"/>
  <c r="C12" i="65"/>
  <c r="K48" i="10"/>
  <c r="J48" i="10"/>
  <c r="I48" i="10"/>
  <c r="H48" i="10"/>
  <c r="G48" i="10"/>
  <c r="F48" i="10"/>
  <c r="E48" i="10"/>
  <c r="D48" i="10"/>
  <c r="K47" i="10"/>
  <c r="J47" i="10"/>
  <c r="I47" i="10"/>
  <c r="H47" i="10"/>
  <c r="G47" i="10"/>
  <c r="F47" i="10"/>
  <c r="E47" i="10"/>
  <c r="D47" i="10"/>
  <c r="K46" i="10"/>
  <c r="J46" i="10"/>
  <c r="I46" i="10"/>
  <c r="H46" i="10"/>
  <c r="G46" i="10"/>
  <c r="F46" i="10"/>
  <c r="E46" i="10"/>
  <c r="D46" i="10"/>
  <c r="L48" i="10"/>
  <c r="L47" i="10"/>
  <c r="L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K48" i="57"/>
  <c r="J48" i="57"/>
  <c r="I48" i="57"/>
  <c r="H48" i="57"/>
  <c r="G48" i="57"/>
  <c r="F48" i="57"/>
  <c r="E48" i="57"/>
  <c r="D48" i="57"/>
  <c r="K47" i="57"/>
  <c r="J47" i="57"/>
  <c r="I47" i="57"/>
  <c r="H47" i="57"/>
  <c r="G47" i="57"/>
  <c r="F47" i="57"/>
  <c r="E47" i="57"/>
  <c r="D47" i="57"/>
  <c r="K46" i="57"/>
  <c r="J46" i="57"/>
  <c r="I46" i="57"/>
  <c r="H46" i="57"/>
  <c r="G46" i="57"/>
  <c r="F46" i="57"/>
  <c r="E46" i="57"/>
  <c r="D46" i="57"/>
  <c r="L48" i="57"/>
  <c r="L47" i="57"/>
  <c r="L46" i="57"/>
  <c r="C45" i="57"/>
  <c r="C44" i="57"/>
  <c r="C43" i="57"/>
  <c r="C42" i="57"/>
  <c r="C41" i="57"/>
  <c r="C40" i="57"/>
  <c r="C39" i="57"/>
  <c r="C38" i="57"/>
  <c r="C37" i="57"/>
  <c r="C36" i="57"/>
  <c r="C35" i="57"/>
  <c r="C34" i="57"/>
  <c r="C33" i="57"/>
  <c r="C32" i="57"/>
  <c r="C31" i="57"/>
  <c r="C30" i="57"/>
  <c r="C29" i="57"/>
  <c r="C28" i="57"/>
  <c r="C27" i="57"/>
  <c r="C26" i="57"/>
  <c r="C25" i="57"/>
  <c r="C24" i="57"/>
  <c r="C23" i="57"/>
  <c r="C22" i="57"/>
  <c r="C21" i="57"/>
  <c r="C20" i="57"/>
  <c r="C19" i="57"/>
  <c r="C18" i="57"/>
  <c r="C17" i="57"/>
  <c r="C16" i="57"/>
  <c r="C15" i="57"/>
  <c r="C14" i="57"/>
  <c r="C13" i="57"/>
  <c r="C12" i="57"/>
  <c r="C11" i="57"/>
  <c r="C10" i="57"/>
  <c r="K48" i="9"/>
  <c r="L47" i="9"/>
  <c r="C47" i="65" l="1"/>
  <c r="C48" i="57"/>
  <c r="C46" i="59"/>
  <c r="C47" i="59"/>
  <c r="C48" i="59"/>
  <c r="C46" i="8"/>
  <c r="C47" i="8"/>
  <c r="C48" i="8"/>
  <c r="C46" i="65"/>
  <c r="C48" i="65"/>
  <c r="C46" i="10"/>
  <c r="C47" i="10"/>
  <c r="C48" i="10"/>
  <c r="C46" i="57"/>
  <c r="C47" i="57"/>
  <c r="P20" i="63"/>
  <c r="T17" i="63" l="1"/>
  <c r="AA20" i="63" s="1"/>
  <c r="T16" i="63"/>
  <c r="T15" i="63"/>
  <c r="T14" i="63"/>
  <c r="T13" i="63"/>
  <c r="T12" i="63"/>
  <c r="V20" i="63" s="1"/>
  <c r="T11" i="63"/>
  <c r="U20" i="63" s="1"/>
  <c r="T10" i="63"/>
  <c r="T20" i="63" s="1"/>
  <c r="T9" i="63"/>
  <c r="S20" i="63" s="1"/>
  <c r="T8" i="63"/>
  <c r="R20" i="63" s="1"/>
  <c r="T7" i="63"/>
  <c r="Q20" i="63" s="1"/>
  <c r="O6" i="62"/>
  <c r="P6" i="62"/>
  <c r="Q6" i="62"/>
  <c r="R6" i="62"/>
  <c r="S6" i="62"/>
  <c r="T6" i="62"/>
  <c r="U6" i="62"/>
  <c r="V6" i="62"/>
  <c r="W6" i="62"/>
  <c r="X20" i="63" l="1"/>
  <c r="Z20" i="63"/>
  <c r="W20" i="63"/>
  <c r="Y20" i="63"/>
</calcChain>
</file>

<file path=xl/sharedStrings.xml><?xml version="1.0" encoding="utf-8"?>
<sst xmlns="http://schemas.openxmlformats.org/spreadsheetml/2006/main" count="2829" uniqueCount="389">
  <si>
    <t>السفن القادمة وحمولتها الإجمالية والصافية بالطن حسب نوع السفينة وبلد التسجيل</t>
  </si>
  <si>
    <t>Table No (1 - 1)</t>
  </si>
  <si>
    <t>المجــمــوع</t>
  </si>
  <si>
    <t>أخـــــرى</t>
  </si>
  <si>
    <t>أغنام حية</t>
  </si>
  <si>
    <t>حاويات</t>
  </si>
  <si>
    <t>ناقلات غاز</t>
  </si>
  <si>
    <t>ناقلات نفط</t>
  </si>
  <si>
    <t>بلد التسجيل</t>
  </si>
  <si>
    <t>Total</t>
  </si>
  <si>
    <t xml:space="preserve">Live Sheep
</t>
  </si>
  <si>
    <t xml:space="preserve">Gas Tankers
</t>
  </si>
  <si>
    <t xml:space="preserve">Oil Tankers
</t>
  </si>
  <si>
    <t>QATAR</t>
  </si>
  <si>
    <t>No. of Vessels</t>
  </si>
  <si>
    <t>عــدد السفن</t>
  </si>
  <si>
    <t>قطـــر</t>
  </si>
  <si>
    <t>Gross Tonnage</t>
  </si>
  <si>
    <t>إجمالي الحمولة</t>
  </si>
  <si>
    <t>Net Tonnage</t>
  </si>
  <si>
    <t>صـافي الحمولة</t>
  </si>
  <si>
    <t>الامارات</t>
  </si>
  <si>
    <t>KUWAIT</t>
  </si>
  <si>
    <t>الكويت</t>
  </si>
  <si>
    <t>IRAN</t>
  </si>
  <si>
    <t>ايران</t>
  </si>
  <si>
    <t>THAILAND</t>
  </si>
  <si>
    <t>تايلند</t>
  </si>
  <si>
    <t>TURKEY</t>
  </si>
  <si>
    <t>تركيا</t>
  </si>
  <si>
    <t>SINGAPORE</t>
  </si>
  <si>
    <t>سنغافوره</t>
  </si>
  <si>
    <t>CHINA</t>
  </si>
  <si>
    <t>الصين</t>
  </si>
  <si>
    <t>VIETNAM</t>
  </si>
  <si>
    <t>فيتنام</t>
  </si>
  <si>
    <t>CYPRUS</t>
  </si>
  <si>
    <t>قبرص</t>
  </si>
  <si>
    <t>SOUTH KOREA</t>
  </si>
  <si>
    <t>كوريا الجنوبيه</t>
  </si>
  <si>
    <t>MALAYSIA</t>
  </si>
  <si>
    <t>ماليزيا</t>
  </si>
  <si>
    <t>HONG KONG</t>
  </si>
  <si>
    <t>هونج كونج</t>
  </si>
  <si>
    <t>JAPAN</t>
  </si>
  <si>
    <t>اليابان</t>
  </si>
  <si>
    <t>LIBERIA</t>
  </si>
  <si>
    <t>ليبريـــا</t>
  </si>
  <si>
    <t>ITALY</t>
  </si>
  <si>
    <t>ايطاليا</t>
  </si>
  <si>
    <t>DENMARK</t>
  </si>
  <si>
    <t>الدنمارك</t>
  </si>
  <si>
    <t>FRANCE</t>
  </si>
  <si>
    <t>فرنسا</t>
  </si>
  <si>
    <t>MALTA</t>
  </si>
  <si>
    <t>مالطا</t>
  </si>
  <si>
    <t>المملكة المتحدة</t>
  </si>
  <si>
    <t>NORWAY</t>
  </si>
  <si>
    <t>النرويج</t>
  </si>
  <si>
    <t>BAHAMAS</t>
  </si>
  <si>
    <t>PANAMA</t>
  </si>
  <si>
    <t>UNITED KINGDOM</t>
  </si>
  <si>
    <t>UNITED STATES OF AMERICA</t>
  </si>
  <si>
    <t>انتيغوا وبربودا</t>
  </si>
  <si>
    <t>سانت كيتس ونيفيس</t>
  </si>
  <si>
    <t>MARSHALL ISLAND</t>
  </si>
  <si>
    <t>Table No (1 - 2)</t>
  </si>
  <si>
    <t>BANGLADESH</t>
  </si>
  <si>
    <t>بنجلادش</t>
  </si>
  <si>
    <t>INDIA</t>
  </si>
  <si>
    <t>BELGIUM</t>
  </si>
  <si>
    <t>بلجيكا</t>
  </si>
  <si>
    <t>GREECE</t>
  </si>
  <si>
    <t>Table No (1 - 3)</t>
  </si>
  <si>
    <t>Table No (1 - 4)</t>
  </si>
  <si>
    <t>بضائع عامة</t>
  </si>
  <si>
    <t>مواد سائبة</t>
  </si>
  <si>
    <t>ناقلات مركبات</t>
  </si>
  <si>
    <t>ناقلات ركاب</t>
  </si>
  <si>
    <t>السفن القادمة وحمولتها الإجمالية والصافية بالطن حسب نوع السفينة والشهر</t>
  </si>
  <si>
    <t>Month</t>
  </si>
  <si>
    <t>الشهر</t>
  </si>
  <si>
    <t>January</t>
  </si>
  <si>
    <t>يناير</t>
  </si>
  <si>
    <t>February</t>
  </si>
  <si>
    <t>فبراير</t>
  </si>
  <si>
    <t>March</t>
  </si>
  <si>
    <t>مارس</t>
  </si>
  <si>
    <t>April</t>
  </si>
  <si>
    <t>ابريل</t>
  </si>
  <si>
    <t>May</t>
  </si>
  <si>
    <t>مايـو</t>
  </si>
  <si>
    <t>June</t>
  </si>
  <si>
    <t>يونيو</t>
  </si>
  <si>
    <t>July</t>
  </si>
  <si>
    <t>يوليو</t>
  </si>
  <si>
    <t>August</t>
  </si>
  <si>
    <t>اغسطس</t>
  </si>
  <si>
    <t>October</t>
  </si>
  <si>
    <t>أكتوبر</t>
  </si>
  <si>
    <t>November</t>
  </si>
  <si>
    <t>نوفمبر</t>
  </si>
  <si>
    <t>December</t>
  </si>
  <si>
    <t>ديسمبر</t>
  </si>
  <si>
    <t>September</t>
  </si>
  <si>
    <t>سبتمبر</t>
  </si>
  <si>
    <t>TANZANIA</t>
  </si>
  <si>
    <t>تنزانيا</t>
  </si>
  <si>
    <t xml:space="preserve">       Allah grants success</t>
  </si>
  <si>
    <t>Preface</t>
  </si>
  <si>
    <r>
      <t xml:space="preserve">رقم الصفحة
</t>
    </r>
    <r>
      <rPr>
        <b/>
        <sz val="10"/>
        <color indexed="8"/>
        <rFont val="Arabic Transparent"/>
        <charset val="178"/>
      </rPr>
      <t>Page No.</t>
    </r>
  </si>
  <si>
    <t>مقدمــة</t>
  </si>
  <si>
    <t>Introduction</t>
  </si>
  <si>
    <t>ولا تشمل هذه النشرة نشاط حركة السفن والقوارب الساحلية والتي تقوم بنشاطها داخل الحدود الإقليمية لدولة قطر .</t>
  </si>
  <si>
    <t xml:space="preserve"> - عرض البيانات :</t>
  </si>
  <si>
    <t xml:space="preserve">     الفصل الأول :</t>
  </si>
  <si>
    <t xml:space="preserve">     الفصل الثاني :</t>
  </si>
  <si>
    <t>Country of Registration</t>
  </si>
  <si>
    <t>Number &amp; Tonnage</t>
  </si>
  <si>
    <t>الـعـدد والحمولة</t>
  </si>
  <si>
    <r>
      <t xml:space="preserve">نــوع السـفـيـنـة   </t>
    </r>
    <r>
      <rPr>
        <b/>
        <sz val="10"/>
        <rFont val="Arial"/>
        <family val="2"/>
      </rPr>
      <t>Type of Vessel</t>
    </r>
  </si>
  <si>
    <r>
      <t xml:space="preserve">ميناء الدوحة  </t>
    </r>
    <r>
      <rPr>
        <b/>
        <sz val="10"/>
        <rFont val="Arial"/>
        <family val="2"/>
      </rPr>
      <t>Doha Port</t>
    </r>
  </si>
  <si>
    <t>جـدول رقم (1 - 1)</t>
  </si>
  <si>
    <r>
      <t xml:space="preserve">ميناء مسيعيد  </t>
    </r>
    <r>
      <rPr>
        <b/>
        <sz val="10"/>
        <rFont val="Arial"/>
        <family val="2"/>
      </rPr>
      <t>Mesaieed Port</t>
    </r>
  </si>
  <si>
    <t>جـدول رقم (1 - 2)</t>
  </si>
  <si>
    <t>جـدول رقم (1 - 3)</t>
  </si>
  <si>
    <r>
      <t xml:space="preserve">ميناء حالول  </t>
    </r>
    <r>
      <rPr>
        <b/>
        <sz val="10"/>
        <rFont val="Arial"/>
        <family val="2"/>
      </rPr>
      <t>Halul Port</t>
    </r>
  </si>
  <si>
    <t>جـدول رقم (1 - 4)</t>
  </si>
  <si>
    <t>NETHERLANDS</t>
  </si>
  <si>
    <t>ST.VINCENT &amp; THE GRENADINES</t>
  </si>
  <si>
    <t>1 - 1</t>
  </si>
  <si>
    <t>1 - 2</t>
  </si>
  <si>
    <t>1 - 3</t>
  </si>
  <si>
    <t>1 - 4</t>
  </si>
  <si>
    <t>1 - 5</t>
  </si>
  <si>
    <t>بلد الميناء
Port Country</t>
  </si>
  <si>
    <t>تاريخ المغادرة
Date of Departure</t>
  </si>
  <si>
    <t>بلد الميناء السابق
Previous Port</t>
  </si>
  <si>
    <t>تاريخ الوصول
Date of Arrival</t>
  </si>
  <si>
    <t>الحمولة بالطن
Registered Tonnage Ton</t>
  </si>
  <si>
    <t>الصافية Net</t>
  </si>
  <si>
    <t>الاجمالية Gross</t>
  </si>
  <si>
    <t>بلد التسجيل
Country of Registration</t>
  </si>
  <si>
    <t>نوع السفينة
Type of Vessel</t>
  </si>
  <si>
    <t>اسم السفينة
Name of Vessel</t>
  </si>
  <si>
    <t>م
S</t>
  </si>
  <si>
    <t>*</t>
  </si>
  <si>
    <t>لاستخدام الكمبيوتر</t>
  </si>
  <si>
    <t xml:space="preserve"> -</t>
  </si>
  <si>
    <t>للمراجعة يرجى الاتصال برقم 4594542</t>
  </si>
  <si>
    <t>For inquiries. Please call 4595542</t>
  </si>
  <si>
    <t>For Computer Use.</t>
  </si>
  <si>
    <t>حركة السفن بميناء :</t>
  </si>
  <si>
    <t>Vessels Movement of :</t>
  </si>
  <si>
    <t>خلال شهر :</t>
  </si>
  <si>
    <t>During:</t>
  </si>
  <si>
    <t>لعام</t>
  </si>
  <si>
    <t>Year</t>
  </si>
  <si>
    <t>سانت فنسنت وجزر غرينادين</t>
  </si>
  <si>
    <t>Table No (1 - 5)</t>
  </si>
  <si>
    <r>
      <t>والله ولي التوفيق</t>
    </r>
    <r>
      <rPr>
        <sz val="16"/>
        <rFont val="Simplified Arabic"/>
        <family val="1"/>
      </rPr>
      <t xml:space="preserve"> ،،،</t>
    </r>
  </si>
  <si>
    <t xml:space="preserve">مقدمـــــــــــة </t>
  </si>
  <si>
    <t xml:space="preserve">تقديــــــــم  </t>
  </si>
  <si>
    <t xml:space="preserve">ميناء مسيعيد  </t>
  </si>
  <si>
    <t>Mesaieed Port</t>
  </si>
  <si>
    <t xml:space="preserve">ميناء الدوحة  </t>
  </si>
  <si>
    <t>Doha Port</t>
  </si>
  <si>
    <t>Halul Port</t>
  </si>
  <si>
    <t xml:space="preserve">ميناء حالول  </t>
  </si>
  <si>
    <t xml:space="preserve">المجموع  </t>
  </si>
  <si>
    <t>جدول المحتويات</t>
  </si>
  <si>
    <t>Table Contents</t>
  </si>
  <si>
    <t>Table No.</t>
  </si>
  <si>
    <t>رقم
الجدول</t>
  </si>
  <si>
    <t xml:space="preserve">البيـان </t>
  </si>
  <si>
    <t>Particulars</t>
  </si>
  <si>
    <t>ملحق : استمارة جمع البيانات</t>
  </si>
  <si>
    <t>Appendix : Data collection questionnaire</t>
  </si>
  <si>
    <t>Arriving Vessels' Gross and Net Tonnage By Type of Vessel and Country of Registration</t>
  </si>
  <si>
    <t>المجموع</t>
  </si>
  <si>
    <t>Arriving Vessels' Gross and Net Tonnage By Type of Vessel and Month</t>
  </si>
  <si>
    <t>III</t>
  </si>
  <si>
    <t>TOGO</t>
  </si>
  <si>
    <t>توغو</t>
  </si>
  <si>
    <t>Table No (2 - 1)</t>
  </si>
  <si>
    <t>جـدول رقم (2 - 1)</t>
  </si>
  <si>
    <t>Table No (2 - 2)</t>
  </si>
  <si>
    <t>جـدول رقم (2 - 2)</t>
  </si>
  <si>
    <t>جـدول رقم (2 -3)</t>
  </si>
  <si>
    <t>Table No (2 - 4)</t>
  </si>
  <si>
    <r>
      <t xml:space="preserve">الفصل الأول
</t>
    </r>
    <r>
      <rPr>
        <b/>
        <sz val="11"/>
        <rFont val="Sultan bold"/>
        <charset val="178"/>
      </rPr>
      <t>السفن القادمة وحمولتها الإجمالية والصافية بالطن حسب نوع السفينة وبلد التسجيل</t>
    </r>
  </si>
  <si>
    <r>
      <t xml:space="preserve">Chapter One
</t>
    </r>
    <r>
      <rPr>
        <sz val="9"/>
        <rFont val="Arial Black"/>
        <family val="2"/>
      </rPr>
      <t>Arriving Vessels' Gross and Net Tonnage By Type of Vessel and Country of Registration</t>
    </r>
  </si>
  <si>
    <t>ChapterTwo
Arriving Vessels' Gross and Net Tonnage By Type of Vessel and Month</t>
  </si>
  <si>
    <t>2 - 1</t>
  </si>
  <si>
    <t>2 - 2</t>
  </si>
  <si>
    <t>2 - 3</t>
  </si>
  <si>
    <t>2 - 4</t>
  </si>
  <si>
    <t>2 - 5</t>
  </si>
  <si>
    <t>TUVALU</t>
  </si>
  <si>
    <t>LUXEMBOURG</t>
  </si>
  <si>
    <t>لكسمبورج</t>
  </si>
  <si>
    <t xml:space="preserve"> - Data Collection and Tabulation:</t>
  </si>
  <si>
    <t xml:space="preserve"> - Data Display:</t>
  </si>
  <si>
    <r>
      <rPr>
        <b/>
        <sz val="20"/>
        <rFont val="Arial"/>
        <family val="2"/>
      </rPr>
      <t>الفصل الأول</t>
    </r>
    <r>
      <rPr>
        <b/>
        <sz val="18"/>
        <rFont val="Arial"/>
        <family val="2"/>
      </rPr>
      <t xml:space="preserve">
</t>
    </r>
    <r>
      <rPr>
        <b/>
        <sz val="16"/>
        <rFont val="Arial"/>
        <family val="2"/>
      </rPr>
      <t>السفن القادمة وحمولتها الإجمالية والصافية بالطن</t>
    </r>
    <r>
      <rPr>
        <b/>
        <sz val="14"/>
        <rFont val="Arial"/>
        <family val="2"/>
      </rPr>
      <t xml:space="preserve">
 </t>
    </r>
    <r>
      <rPr>
        <b/>
        <sz val="16"/>
        <rFont val="Arial"/>
        <family val="2"/>
      </rPr>
      <t>حسب نوع السفينة وبلد التسجيل</t>
    </r>
    <r>
      <rPr>
        <b/>
        <sz val="18"/>
        <rFont val="Arial"/>
        <family val="2"/>
      </rPr>
      <t xml:space="preserve">
</t>
    </r>
    <r>
      <rPr>
        <b/>
        <sz val="20"/>
        <rFont val="Arial"/>
        <family val="2"/>
      </rPr>
      <t xml:space="preserve">  First Chapter </t>
    </r>
    <r>
      <rPr>
        <b/>
        <sz val="18"/>
        <rFont val="Arial"/>
        <family val="2"/>
      </rPr>
      <t xml:space="preserve">
</t>
    </r>
    <r>
      <rPr>
        <b/>
        <sz val="14"/>
        <rFont val="Arial"/>
        <family val="2"/>
      </rPr>
      <t>Arriving Vessels' Gross and Net Tonnage
 By Type of Vessel and Country of Registration</t>
    </r>
  </si>
  <si>
    <t>Containers</t>
  </si>
  <si>
    <t xml:space="preserve">Loose Materials
</t>
  </si>
  <si>
    <t xml:space="preserve">Generals goods
</t>
  </si>
  <si>
    <t xml:space="preserve">Vehicles Vessels
</t>
  </si>
  <si>
    <t xml:space="preserve">Passengers Vessels
</t>
  </si>
  <si>
    <t>Others</t>
  </si>
  <si>
    <t xml:space="preserve">Generasl goods
</t>
  </si>
  <si>
    <t xml:space="preserve">Passengesr Vessels
</t>
  </si>
  <si>
    <r>
      <t xml:space="preserve">ملحق
</t>
    </r>
    <r>
      <rPr>
        <b/>
        <sz val="20"/>
        <rFont val="Arial"/>
        <family val="2"/>
      </rPr>
      <t>استمارة جمع البيانات</t>
    </r>
    <r>
      <rPr>
        <b/>
        <sz val="24"/>
        <rFont val="Arial"/>
        <family val="2"/>
      </rPr>
      <t xml:space="preserve">
</t>
    </r>
    <r>
      <rPr>
        <b/>
        <sz val="18"/>
        <rFont val="Arial"/>
        <family val="2"/>
      </rPr>
      <t>Appendix
Data Collection Questionnaire</t>
    </r>
  </si>
  <si>
    <r>
      <rPr>
        <b/>
        <sz val="20"/>
        <rFont val="Arial"/>
        <family val="2"/>
      </rPr>
      <t>الفصل الثاني</t>
    </r>
    <r>
      <rPr>
        <b/>
        <sz val="24"/>
        <rFont val="Arial"/>
        <family val="2"/>
      </rPr>
      <t xml:space="preserve">
</t>
    </r>
    <r>
      <rPr>
        <b/>
        <sz val="16"/>
        <rFont val="Arial"/>
        <family val="2"/>
      </rPr>
      <t>السفن القادمة وحمولتها الإجمالية والصافية بالطن</t>
    </r>
    <r>
      <rPr>
        <b/>
        <sz val="14"/>
        <rFont val="Arial"/>
        <family val="2"/>
      </rPr>
      <t xml:space="preserve">
</t>
    </r>
    <r>
      <rPr>
        <b/>
        <sz val="16"/>
        <rFont val="Arial"/>
        <family val="2"/>
      </rPr>
      <t>حسب نوع السفينة والشهر</t>
    </r>
    <r>
      <rPr>
        <b/>
        <sz val="24"/>
        <rFont val="Arial"/>
        <family val="2"/>
      </rPr>
      <t xml:space="preserve">
</t>
    </r>
    <r>
      <rPr>
        <b/>
        <sz val="20"/>
        <rFont val="Arial"/>
        <family val="2"/>
      </rPr>
      <t>Second Chapter</t>
    </r>
    <r>
      <rPr>
        <b/>
        <sz val="16"/>
        <rFont val="Arial"/>
        <family val="2"/>
      </rPr>
      <t xml:space="preserve">
</t>
    </r>
    <r>
      <rPr>
        <b/>
        <sz val="14"/>
        <rFont val="Arial"/>
        <family val="2"/>
      </rPr>
      <t>Arriving Vessels' Gross and Net Tonnage
By Type of Vessel and Month</t>
    </r>
  </si>
  <si>
    <t>GERMANY</t>
  </si>
  <si>
    <t>المانيا</t>
  </si>
  <si>
    <t>SRI LANKA</t>
  </si>
  <si>
    <t>سيرلانكا</t>
  </si>
  <si>
    <t>BARBADOS</t>
  </si>
  <si>
    <t>بربادوس</t>
  </si>
  <si>
    <t>البرتغال</t>
  </si>
  <si>
    <t>PORTUGAL</t>
  </si>
  <si>
    <t>جزر القمر</t>
  </si>
  <si>
    <t>COMOROS</t>
  </si>
  <si>
    <t>ميناء الرويس  Rowais port</t>
  </si>
  <si>
    <t>ميناء الدوحة  Doha port</t>
  </si>
  <si>
    <t>1 - 6</t>
  </si>
  <si>
    <t xml:space="preserve">ميناء حمد </t>
  </si>
  <si>
    <t>ميناء الرويس</t>
  </si>
  <si>
    <t>2 - 6</t>
  </si>
  <si>
    <r>
      <t xml:space="preserve">ميناء حمد  </t>
    </r>
    <r>
      <rPr>
        <b/>
        <sz val="10"/>
        <rFont val="Arial"/>
        <family val="2"/>
      </rPr>
      <t>Hamad Port</t>
    </r>
  </si>
  <si>
    <t>جـدول رقم (1 - 5)</t>
  </si>
  <si>
    <t>ميناء مسيعيد  Mesaieed Port</t>
  </si>
  <si>
    <r>
      <t xml:space="preserve">ميناء الرويس  </t>
    </r>
    <r>
      <rPr>
        <b/>
        <sz val="10"/>
        <rFont val="Arial"/>
        <family val="2"/>
      </rPr>
      <t>Al- Rowais Port</t>
    </r>
  </si>
  <si>
    <t>Hamad port</t>
  </si>
  <si>
    <t xml:space="preserve"> Al- Rowais port</t>
  </si>
  <si>
    <t>الفصل الثاني
السفن القادمة وحمولتها الإجمالية والصافية بالطن حسب نوع السفينة والشهر</t>
  </si>
  <si>
    <t>Table No (2 -3)</t>
  </si>
  <si>
    <t>جـدول رقم (2 - 6)</t>
  </si>
  <si>
    <t>United Arab Emirates</t>
  </si>
  <si>
    <t>ST. KITTS &amp; NEVIS</t>
  </si>
  <si>
    <t>OMAN</t>
  </si>
  <si>
    <t>جـدول رقم (2 -4)</t>
  </si>
  <si>
    <t>Table No (2 -5)</t>
  </si>
  <si>
    <t>جـدول رقم (2 - 5)</t>
  </si>
  <si>
    <t>Table No (2 -6)</t>
  </si>
  <si>
    <t>يتم عرض بيــانات حركــة الســفن في جداول إحصائية مقسمة إلى فصلين على النحو التالي :-</t>
  </si>
  <si>
    <t xml:space="preserve"> - جمع وتبويب البيانات :</t>
  </si>
  <si>
    <t>Data were collected via a statistical questionnaire (annex No. 1), specifically designed to collect information on vessels' movement in Doha, Mesaieed, Halul , Ras Laffan Hamad and Al - Rowais ports. The Ports Department and Qatar Petroleum register these data on monthly basis for each port separately. Received data  are to be reviewed and edited and later proccessed electroniclly and tabulated for dissemination.</t>
  </si>
  <si>
    <t>Data on vessels' movement  are shown on statistical tables, presented into two chapters:</t>
  </si>
  <si>
    <t xml:space="preserve">   Chapter One:</t>
  </si>
  <si>
    <t xml:space="preserve">   Chapter Two:</t>
  </si>
  <si>
    <t xml:space="preserve">ملاحظة هامة :
</t>
  </si>
  <si>
    <t>Important Note :</t>
  </si>
  <si>
    <t>المجـمـوع  Total</t>
  </si>
  <si>
    <r>
      <rPr>
        <b/>
        <sz val="11"/>
        <color indexed="8"/>
        <rFont val="Arial Black"/>
        <family val="2"/>
      </rPr>
      <t xml:space="preserve">State of Qatar
</t>
    </r>
    <r>
      <rPr>
        <b/>
        <sz val="10"/>
        <color indexed="8"/>
        <rFont val="Arial Black"/>
        <family val="2"/>
      </rPr>
      <t>Planning and Statistics Authority</t>
    </r>
    <r>
      <rPr>
        <b/>
        <sz val="14"/>
        <color indexed="8"/>
        <rFont val="Arial"/>
        <family val="2"/>
      </rPr>
      <t xml:space="preserve">
</t>
    </r>
    <r>
      <rPr>
        <b/>
        <sz val="10"/>
        <color indexed="8"/>
        <rFont val="Mangal"/>
        <family val="1"/>
      </rPr>
      <t>Statistics Department</t>
    </r>
    <r>
      <rPr>
        <b/>
        <sz val="14"/>
        <color indexed="8"/>
        <rFont val="Arial"/>
        <family val="2"/>
      </rPr>
      <t xml:space="preserve"> 
</t>
    </r>
  </si>
  <si>
    <t>ويرحب الجهاز بأية ملاحظات وإقتراحات من شأنها تحسين مضمون هذه النشرة.</t>
  </si>
  <si>
    <t>The Authority welcomes any remarks and suggestions that could improve contents of this bulletin.</t>
  </si>
  <si>
    <r>
      <rPr>
        <b/>
        <sz val="14"/>
        <rFont val="Sultan bold"/>
        <charset val="178"/>
      </rPr>
      <t>د. صالح بن محمد النابت</t>
    </r>
    <r>
      <rPr>
        <b/>
        <sz val="16"/>
        <rFont val="Sultan bold"/>
        <charset val="178"/>
      </rPr>
      <t xml:space="preserve">
</t>
    </r>
    <r>
      <rPr>
        <b/>
        <sz val="12"/>
        <rFont val="Times New Roman"/>
        <family val="1"/>
      </rPr>
      <t>رئيس جهاز التخطيط والإحصاء</t>
    </r>
  </si>
  <si>
    <t>الولايات المتحدة الأمريكية</t>
  </si>
  <si>
    <t>عمــان</t>
  </si>
  <si>
    <t xml:space="preserve">السفن القادمة حسب نوع السفينة </t>
  </si>
  <si>
    <t>Arriving Vessels By Type of Vessel</t>
  </si>
  <si>
    <t xml:space="preserve">ناقلات نفط
Oil Tankers
</t>
  </si>
  <si>
    <t xml:space="preserve">ناقلات غاز
Gas Tankers
</t>
  </si>
  <si>
    <t xml:space="preserve">بضائع عامة
Generals goods
</t>
  </si>
  <si>
    <t>حاويات
Containers</t>
  </si>
  <si>
    <t xml:space="preserve">مواد سائبة
Loose Materials
</t>
  </si>
  <si>
    <t xml:space="preserve">أغنام حية
Live Sheep
</t>
  </si>
  <si>
    <t xml:space="preserve">ناقلات مركبات
Vehicles Vessels
</t>
  </si>
  <si>
    <t xml:space="preserve">ناقلات ركاب
Passengers Vessels
</t>
  </si>
  <si>
    <r>
      <rPr>
        <b/>
        <sz val="10"/>
        <rFont val="Arial"/>
        <family val="2"/>
      </rPr>
      <t>Graph (2)</t>
    </r>
    <r>
      <rPr>
        <b/>
        <sz val="12"/>
        <rFont val="Arial"/>
        <family val="2"/>
      </rPr>
      <t xml:space="preserve"> شكل </t>
    </r>
  </si>
  <si>
    <t xml:space="preserve">السفن القادمة حسب الشهر </t>
  </si>
  <si>
    <t>Arriving Vessels By Month</t>
  </si>
  <si>
    <t>يناير
January</t>
  </si>
  <si>
    <t>فبراير
February</t>
  </si>
  <si>
    <t>مارس
March</t>
  </si>
  <si>
    <t>ابريل
April</t>
  </si>
  <si>
    <t>مايو
May</t>
  </si>
  <si>
    <t>يونيو
June</t>
  </si>
  <si>
    <t>يوليو
July</t>
  </si>
  <si>
    <t>اغسطس
August</t>
  </si>
  <si>
    <t>سبتمبر
September</t>
  </si>
  <si>
    <t>اكتوبر
October</t>
  </si>
  <si>
    <t>نوفمبر
November</t>
  </si>
  <si>
    <t>ديسمبر
December</t>
  </si>
  <si>
    <t>الشهور
 Month</t>
  </si>
  <si>
    <r>
      <rPr>
        <b/>
        <sz val="10"/>
        <rFont val="Arial"/>
        <family val="2"/>
      </rPr>
      <t>Graph (1)</t>
    </r>
    <r>
      <rPr>
        <b/>
        <sz val="12"/>
        <rFont val="Arial"/>
        <family val="2"/>
      </rPr>
      <t xml:space="preserve"> شكل </t>
    </r>
  </si>
  <si>
    <r>
      <rPr>
        <b/>
        <sz val="12"/>
        <color indexed="8"/>
        <rFont val="Bader"/>
        <charset val="178"/>
      </rPr>
      <t>دولـــــــــــة قــطــــــــــر
جهاز التخطيط والإحصاء</t>
    </r>
    <r>
      <rPr>
        <b/>
        <sz val="16"/>
        <color indexed="8"/>
        <rFont val="Arial"/>
        <family val="2"/>
      </rPr>
      <t xml:space="preserve">
</t>
    </r>
    <r>
      <rPr>
        <b/>
        <sz val="12"/>
        <color indexed="8"/>
        <rFont val="Times New Roman"/>
        <family val="1"/>
      </rPr>
      <t xml:space="preserve">إدارة الإحصاءات </t>
    </r>
  </si>
  <si>
    <r>
      <t xml:space="preserve">Dr.Saleh Bin Mohammed Al-Nabit
 </t>
    </r>
    <r>
      <rPr>
        <sz val="12"/>
        <color indexed="8"/>
        <rFont val="Arial"/>
        <family val="2"/>
      </rPr>
      <t xml:space="preserve"> President of Planning and Statistics Authority</t>
    </r>
  </si>
  <si>
    <t>ميناء حمد Hamad</t>
  </si>
  <si>
    <t>VI</t>
  </si>
  <si>
    <t>رسم بياني (1) السفن القادمة حسب الشهر</t>
  </si>
  <si>
    <t>Graph (1) Arriving Vessels By Month</t>
  </si>
  <si>
    <t>Graph (2) Arriving Vessels By Type of Vessel</t>
  </si>
  <si>
    <t>رسم بياني (1) السفن القادمة حسب نوع السفية</t>
  </si>
  <si>
    <t>أخرى
Other</t>
  </si>
  <si>
    <t>صـافي الحمول</t>
  </si>
  <si>
    <t>BAHRAIN</t>
  </si>
  <si>
    <t>البحريــن</t>
  </si>
  <si>
    <t>جـدول رقم (1 - 6  )</t>
  </si>
  <si>
    <t>Table No (1 -6)</t>
  </si>
  <si>
    <t xml:space="preserve">2 - 4 </t>
  </si>
  <si>
    <t xml:space="preserve">* البيانات تشمل جميع الموانئ عدا ميناء راس لفان لعدم وصول البيانات من المصدر . </t>
  </si>
  <si>
    <t>* The data includes all ports except Ras Laffan Port because data does not arrive from the source</t>
  </si>
  <si>
    <t>يتم جمع البيانات بواسطة استمارة احصائية (ملحق رقم 1)  أعدت خصيصاً لجمع البيانات  الخاصة بحركة السفن في موانئ الدوحة ومسيعيد وحالول ورأس لفان وحمد والرويس. تقوم كلاً من إدارة الموانئ وقطر للبترول بتسجيل البيانات شهرياً لكل ميناء على حدة وترسل البيانات لمراجعتها مكتبياً ثم معالجتها  بواسطة الحاسب الآلي ومن ثم إعدد الجداول الإحصائية للنشر .</t>
  </si>
  <si>
    <t>السعودية</t>
  </si>
  <si>
    <t>SAUDI ARABIA</t>
  </si>
  <si>
    <t>بليز</t>
  </si>
  <si>
    <t>BELIZE</t>
  </si>
  <si>
    <t>VANUATU</t>
  </si>
  <si>
    <t>الكاميرون</t>
  </si>
  <si>
    <t>CAMEROON</t>
  </si>
  <si>
    <t>بنما</t>
  </si>
  <si>
    <t>The Authority has the pleasure to express its gratitude to heads of the Ports Department and Qatar Petroleum for their cooperation and contribution in accomplishing this bulletin.</t>
  </si>
  <si>
    <t>كما يسر الجهاز أن يتقدم بالشكر الجزيل لمسئولي إدارة الموانئ وقطر للبترول لتعاونهم ومساهمتهم في إصدار هذه النشرة.</t>
  </si>
  <si>
    <t>يشتمل الفصل الأول على ستة جداول توضح بيانات السفن القادمة من حيث الحمولة وبلد التسجيل ونوع السفينة وفئة الحمولة حسب الشهر لكل من موانئ الدوحة ومسيعيد وحالول وحمد والرويس، والجدول الأخير يمثل المجموع .</t>
  </si>
  <si>
    <t>Chapter one includes 6 tables presenting monthly information on arriving vessels in terms of tonnage, country of registration, type of vessel and tonnage category for Doha, Mesaieed, Halul, Hamad and Al Rowais ports, and the final table represents the total.</t>
  </si>
  <si>
    <t>يشتمل الفصل الثاني على ستة جداول تعرض بيانات السفن القادمة من حيث الحمولة ونوع السفينة حسب الشهر وذلك لموانئ الدوحة ومسيعيد وحالول وحمد والرويس، والجدول الأخير يمثل المجموع .</t>
  </si>
  <si>
    <t>Chapter two  includes 6 tables showing monthly information on arriving vessels in terms of tonnage and type of vessel for Doha, Mesaieed, Halul, Hamad and Al  Rowais  ports, and the final table represents the total.</t>
  </si>
  <si>
    <t>تغطي هذه النشرة كل ما يتعلق بحركة الملاحة البحرية في موانئ الدوحة ومسيعيد وحالول وحمد والرويس  .</t>
  </si>
  <si>
    <t>This bulletin covers all movements of marine navigation in the ports of Doha, Mesaieed, Halul, Hamad and Al Rowais. It does not cover coastal movement of ships and boats that navigate  within the regional boundaries of the State of Qatar.</t>
  </si>
  <si>
    <t>ST.VINCENT&amp;THE GRENADINES</t>
  </si>
  <si>
    <t>جزر المارشال</t>
  </si>
  <si>
    <t>الفلبين</t>
  </si>
  <si>
    <t>ليبيريا</t>
  </si>
  <si>
    <t>INDONESIA</t>
  </si>
  <si>
    <t>اندونيسيا</t>
  </si>
  <si>
    <t>NOT STATED</t>
  </si>
  <si>
    <t>PHILIPPINES</t>
  </si>
  <si>
    <t>CANADA</t>
  </si>
  <si>
    <t>NEW ZEALAND</t>
  </si>
  <si>
    <t>المجــمــوع*</t>
  </si>
  <si>
    <t>Total*</t>
  </si>
  <si>
    <t>أغسطس</t>
  </si>
  <si>
    <t>SWAZILAND</t>
  </si>
  <si>
    <t>ANTIGUA &amp; BARBUDA</t>
  </si>
  <si>
    <t>الهنــد</t>
  </si>
  <si>
    <t>سوازيلند</t>
  </si>
  <si>
    <t>هولنــدا</t>
  </si>
  <si>
    <t>اليونــان</t>
  </si>
  <si>
    <t>جزر الباهامـا</t>
  </si>
  <si>
    <t>بنمــــا</t>
  </si>
  <si>
    <t>توفالــو</t>
  </si>
  <si>
    <t>فانواتـــو</t>
  </si>
  <si>
    <t>نيوزيلنــدا</t>
  </si>
  <si>
    <t>جزر المارشــال</t>
  </si>
  <si>
    <t>غير مبيـــن</t>
  </si>
  <si>
    <t>الأردن</t>
  </si>
  <si>
    <t>* The data includes all ports except Ras Laffan Port</t>
  </si>
  <si>
    <t xml:space="preserve">* البيانات تشمل جميع الموانئ عدا ميناء راس لفان . </t>
  </si>
  <si>
    <r>
      <t>36</t>
    </r>
    <r>
      <rPr>
        <b/>
        <vertAlign val="superscript"/>
        <sz val="12"/>
        <color indexed="8"/>
        <rFont val="Arial"/>
        <family val="2"/>
      </rPr>
      <t>th</t>
    </r>
    <r>
      <rPr>
        <b/>
        <sz val="12"/>
        <color indexed="8"/>
        <rFont val="Arial"/>
        <family val="2"/>
      </rPr>
      <t xml:space="preserve"> Issue
March  2023</t>
    </r>
  </si>
  <si>
    <r>
      <t xml:space="preserve">العدد السادس والثلاثون
مارس  </t>
    </r>
    <r>
      <rPr>
        <b/>
        <sz val="14"/>
        <color indexed="8"/>
        <rFont val="Arial"/>
        <family val="2"/>
      </rPr>
      <t xml:space="preserve"> 2023</t>
    </r>
  </si>
  <si>
    <t>يسر جهاز التخطيط والإحصاء ان يقدم العدد السادس والثلاثون من النشرة السنوية لإحصاءات الملاحة البحرية 2023 وذلك في إطار خطة الجهاز الطموحة والمتوازنة في توفير وتطوير الإحصاءات الإقتصادية..</t>
  </si>
  <si>
    <r>
      <t>Planning &amp; Statistics Authority is presenting the 36</t>
    </r>
    <r>
      <rPr>
        <vertAlign val="superscript"/>
        <sz val="12"/>
        <rFont val="Arial"/>
        <family val="2"/>
      </rPr>
      <t>th</t>
    </r>
    <r>
      <rPr>
        <sz val="12"/>
        <rFont val="Arial"/>
        <family val="2"/>
      </rPr>
      <t xml:space="preserve"> issue of the "Annual Bulletin of Maritime Navigation Statistics, 2023" within the framework of the Authority ambitious and balanced plan in providing and developing Economic Statistics..</t>
    </r>
  </si>
  <si>
    <t>JORDAN</t>
  </si>
  <si>
    <t>TAIWAN</t>
  </si>
  <si>
    <t>تايوان</t>
  </si>
  <si>
    <t>ETHIOPIA</t>
  </si>
  <si>
    <t>اثيوبيا</t>
  </si>
  <si>
    <t>SIRRA LEONE</t>
  </si>
  <si>
    <t>سيراليون</t>
  </si>
  <si>
    <t>SWEDEN</t>
  </si>
  <si>
    <t>السويد</t>
  </si>
  <si>
    <t>كنــدا</t>
  </si>
  <si>
    <t>Jordan</t>
  </si>
  <si>
    <t>Malaysia</t>
  </si>
  <si>
    <t>Italy</t>
  </si>
  <si>
    <t>UNITED Kindom</t>
  </si>
  <si>
    <t>Greece</t>
  </si>
  <si>
    <t>United states of America</t>
  </si>
  <si>
    <t>Bahamas</t>
  </si>
  <si>
    <t>Barbados</t>
  </si>
  <si>
    <t>Panama</t>
  </si>
  <si>
    <t>United arab Emirates</t>
  </si>
  <si>
    <t>China</t>
  </si>
  <si>
    <t>Hong kong</t>
  </si>
  <si>
    <t>Liberia</t>
  </si>
  <si>
    <t>France</t>
  </si>
  <si>
    <t>Malta</t>
  </si>
  <si>
    <t xml:space="preserve">سنغافورة </t>
  </si>
  <si>
    <t xml:space="preserve">الصين </t>
  </si>
  <si>
    <t xml:space="preserve">قبرص </t>
  </si>
  <si>
    <t xml:space="preserve">بلجيكا </t>
  </si>
  <si>
    <t xml:space="preserve">فرنسا </t>
  </si>
  <si>
    <t xml:space="preserve">اليونان </t>
  </si>
  <si>
    <r>
      <t xml:space="preserve">النشرة السنوية
لإحصاءات الملاحة البحرية
</t>
    </r>
    <r>
      <rPr>
        <b/>
        <sz val="16"/>
        <color indexed="8"/>
        <rFont val="Arial"/>
        <family val="2"/>
      </rPr>
      <t>The Annual Bulletin Of
Maritime Navigation Statistics
2023</t>
    </r>
  </si>
  <si>
    <t xml:space="preserve">• البيانات لا تشمل حركة السفن في ميناء راس لفان.
</t>
  </si>
  <si>
    <t xml:space="preserve">* Data does not include vessels' movement in Ras Laffan port.
  Data was not provided from the source.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</si>
</sst>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
  </numFmts>
  <fonts count="64">
    <font>
      <sz val="10"/>
      <name val="Arial"/>
    </font>
    <font>
      <sz val="11"/>
      <color theme="1"/>
      <name val="Calibri"/>
      <family val="2"/>
      <scheme val="minor"/>
    </font>
    <font>
      <sz val="11"/>
      <color theme="1"/>
      <name val="Calibri"/>
      <family val="2"/>
      <charset val="178"/>
      <scheme val="minor"/>
    </font>
    <font>
      <sz val="10"/>
      <name val="Arial"/>
      <family val="2"/>
    </font>
    <font>
      <b/>
      <sz val="12"/>
      <name val="Arial"/>
      <family val="2"/>
    </font>
    <font>
      <sz val="10"/>
      <name val="Arial"/>
      <family val="2"/>
    </font>
    <font>
      <b/>
      <sz val="10"/>
      <name val="Arial"/>
      <family val="2"/>
    </font>
    <font>
      <b/>
      <sz val="16"/>
      <color indexed="8"/>
      <name val="Arial"/>
      <family val="2"/>
    </font>
    <font>
      <sz val="11"/>
      <color indexed="8"/>
      <name val="Arial"/>
      <family val="2"/>
    </font>
    <font>
      <b/>
      <sz val="11"/>
      <color indexed="8"/>
      <name val="Arial"/>
      <family val="2"/>
    </font>
    <font>
      <b/>
      <sz val="11"/>
      <color indexed="25"/>
      <name val="Arial"/>
      <family val="2"/>
    </font>
    <font>
      <b/>
      <sz val="14"/>
      <color indexed="8"/>
      <name val="Arial"/>
      <family val="2"/>
    </font>
    <font>
      <b/>
      <sz val="12"/>
      <color indexed="8"/>
      <name val="Arial"/>
      <family val="2"/>
    </font>
    <font>
      <b/>
      <sz val="14"/>
      <name val="Arial Black"/>
      <family val="2"/>
    </font>
    <font>
      <sz val="12"/>
      <color indexed="8"/>
      <name val="Arial"/>
      <family val="2"/>
    </font>
    <font>
      <b/>
      <sz val="10"/>
      <color indexed="8"/>
      <name val="Arial"/>
      <family val="2"/>
    </font>
    <font>
      <b/>
      <sz val="12"/>
      <color indexed="8"/>
      <name val="Arabic Transparent"/>
      <charset val="178"/>
    </font>
    <font>
      <b/>
      <sz val="10"/>
      <color indexed="8"/>
      <name val="Arabic Transparent"/>
      <charset val="178"/>
    </font>
    <font>
      <b/>
      <sz val="14"/>
      <color indexed="8"/>
      <name val="Arial"/>
      <family val="2"/>
    </font>
    <font>
      <b/>
      <sz val="18"/>
      <name val="Arial"/>
      <family val="2"/>
    </font>
    <font>
      <b/>
      <sz val="14"/>
      <name val="Arial"/>
      <family val="2"/>
    </font>
    <font>
      <b/>
      <sz val="24"/>
      <name val="Arial"/>
      <family val="2"/>
    </font>
    <font>
      <b/>
      <sz val="16"/>
      <name val="Arial"/>
      <family val="2"/>
    </font>
    <font>
      <b/>
      <sz val="9"/>
      <name val="Arial"/>
      <family val="2"/>
    </font>
    <font>
      <b/>
      <sz val="11"/>
      <name val="Arial"/>
      <family val="2"/>
    </font>
    <font>
      <b/>
      <sz val="8"/>
      <name val="Arial"/>
      <family val="2"/>
    </font>
    <font>
      <sz val="8"/>
      <name val="Arial"/>
      <family val="2"/>
    </font>
    <font>
      <b/>
      <sz val="16"/>
      <name val="Aharoni"/>
      <charset val="177"/>
    </font>
    <font>
      <sz val="12"/>
      <color indexed="8"/>
      <name val="Arial Black"/>
      <family val="2"/>
    </font>
    <font>
      <b/>
      <i/>
      <sz val="16"/>
      <name val="AF_Jeddah"/>
      <charset val="178"/>
    </font>
    <font>
      <sz val="16"/>
      <name val="Simplified Arabic"/>
      <family val="1"/>
    </font>
    <font>
      <b/>
      <sz val="16"/>
      <name val="Sultan bold"/>
      <charset val="178"/>
    </font>
    <font>
      <b/>
      <sz val="11"/>
      <name val="Arial Black"/>
      <family val="2"/>
    </font>
    <font>
      <b/>
      <sz val="13"/>
      <name val="Sultan bold"/>
      <charset val="178"/>
    </font>
    <font>
      <b/>
      <sz val="12"/>
      <color indexed="8"/>
      <name val="Arial Black"/>
      <family val="2"/>
    </font>
    <font>
      <sz val="9"/>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b/>
      <sz val="14"/>
      <name val="Sultan bold"/>
      <charset val="178"/>
    </font>
    <font>
      <b/>
      <sz val="12"/>
      <name val="Times New Roman"/>
      <family val="1"/>
    </font>
    <font>
      <b/>
      <sz val="11"/>
      <name val="Sultan bold"/>
      <charset val="178"/>
    </font>
    <font>
      <b/>
      <sz val="9"/>
      <name val="Arial Black"/>
      <family val="2"/>
    </font>
    <font>
      <sz val="9"/>
      <name val="Arial Black"/>
      <family val="2"/>
    </font>
    <font>
      <b/>
      <sz val="20"/>
      <name val="Arial"/>
      <family val="2"/>
    </font>
    <font>
      <sz val="11"/>
      <color theme="1"/>
      <name val="Calibri"/>
      <family val="2"/>
      <scheme val="minor"/>
    </font>
    <font>
      <b/>
      <sz val="20"/>
      <color theme="1"/>
      <name val="Times New Roman"/>
      <family val="1"/>
    </font>
    <font>
      <sz val="11"/>
      <color theme="1"/>
      <name val="Arial"/>
      <family val="2"/>
    </font>
    <font>
      <sz val="18"/>
      <color theme="1"/>
      <name val="Arial"/>
      <family val="2"/>
    </font>
    <font>
      <b/>
      <sz val="16"/>
      <color theme="1"/>
      <name val="Arial"/>
      <family val="2"/>
    </font>
    <font>
      <b/>
      <sz val="12"/>
      <color theme="1"/>
      <name val="Arabic Transparent"/>
      <charset val="178"/>
    </font>
    <font>
      <b/>
      <sz val="14"/>
      <color theme="1"/>
      <name val="Arabic Transparent"/>
      <charset val="178"/>
    </font>
    <font>
      <b/>
      <sz val="20"/>
      <color theme="1"/>
      <name val="Arial"/>
      <family val="2"/>
    </font>
    <font>
      <b/>
      <sz val="11"/>
      <color rgb="FF993366"/>
      <name val="Arial"/>
      <family val="2"/>
    </font>
    <font>
      <sz val="14"/>
      <color theme="1"/>
      <name val="Arial"/>
      <family val="2"/>
    </font>
    <font>
      <sz val="14"/>
      <name val="Arial"/>
      <family val="2"/>
    </font>
    <font>
      <b/>
      <vertAlign val="superscript"/>
      <sz val="12"/>
      <color indexed="8"/>
      <name val="Arial"/>
      <family val="2"/>
    </font>
    <font>
      <sz val="12"/>
      <name val="Arial"/>
      <family val="2"/>
    </font>
    <font>
      <sz val="12"/>
      <name val="Calibri"/>
      <family val="2"/>
    </font>
    <font>
      <sz val="11"/>
      <name val="Arial"/>
      <family val="2"/>
    </font>
    <font>
      <vertAlign val="superscript"/>
      <sz val="12"/>
      <name val="Arial"/>
      <family val="2"/>
    </font>
    <font>
      <b/>
      <sz val="16"/>
      <name val="Aharoni"/>
      <charset val="177"/>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tint="-4.9989318521683403E-2"/>
        <bgColor indexed="64"/>
      </patternFill>
    </fill>
  </fills>
  <borders count="47">
    <border>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diagonal/>
    </border>
    <border>
      <left style="medium">
        <color indexed="64"/>
      </left>
      <right/>
      <top style="medium">
        <color indexed="64"/>
      </top>
      <bottom/>
      <diagonal/>
    </border>
    <border>
      <left style="medium">
        <color indexed="64"/>
      </left>
      <right style="thin">
        <color indexed="64"/>
      </right>
      <top/>
      <bottom style="hair">
        <color indexed="64"/>
      </bottom>
      <diagonal/>
    </border>
    <border>
      <left style="medium">
        <color indexed="64"/>
      </left>
      <right/>
      <top style="hair">
        <color indexed="64"/>
      </top>
      <bottom/>
      <diagonal/>
    </border>
    <border>
      <left style="medium">
        <color indexed="64"/>
      </left>
      <right style="thin">
        <color indexed="64"/>
      </right>
      <top/>
      <bottom style="medium">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hair">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style="medium">
        <color theme="0"/>
      </left>
      <right style="medium">
        <color theme="0"/>
      </right>
      <top style="medium">
        <color theme="0"/>
      </top>
      <bottom style="thin">
        <color theme="1"/>
      </bottom>
      <diagonal/>
    </border>
    <border>
      <left style="medium">
        <color theme="0"/>
      </left>
      <right style="medium">
        <color theme="0"/>
      </right>
      <top style="thin">
        <color theme="1"/>
      </top>
      <bottom style="medium">
        <color theme="0"/>
      </bottom>
      <diagonal/>
    </border>
  </borders>
  <cellStyleXfs count="11">
    <xf numFmtId="0" fontId="0" fillId="0" borderId="0"/>
    <xf numFmtId="0" fontId="47" fillId="0" borderId="0"/>
    <xf numFmtId="0" fontId="3" fillId="0" borderId="0"/>
    <xf numFmtId="0" fontId="5" fillId="0" borderId="0"/>
    <xf numFmtId="0" fontId="3" fillId="0" borderId="0"/>
    <xf numFmtId="0" fontId="3" fillId="0" borderId="0"/>
    <xf numFmtId="0" fontId="3" fillId="0" borderId="0"/>
    <xf numFmtId="0" fontId="2" fillId="0" borderId="0"/>
    <xf numFmtId="0" fontId="3" fillId="0" borderId="0"/>
    <xf numFmtId="0" fontId="3" fillId="0" borderId="0"/>
    <xf numFmtId="0" fontId="1" fillId="0" borderId="0"/>
  </cellStyleXfs>
  <cellXfs count="366">
    <xf numFmtId="0" fontId="0" fillId="0" borderId="0" xfId="0"/>
    <xf numFmtId="49" fontId="6" fillId="0" borderId="0" xfId="0" applyNumberFormat="1" applyFont="1" applyAlignment="1">
      <alignment horizontal="left" vertical="center"/>
    </xf>
    <xf numFmtId="0" fontId="47" fillId="0" borderId="0" xfId="1" applyAlignment="1">
      <alignment vertical="center"/>
    </xf>
    <xf numFmtId="0" fontId="48" fillId="0" borderId="0" xfId="1" applyFont="1" applyAlignment="1">
      <alignment horizontal="center" vertical="center" readingOrder="1"/>
    </xf>
    <xf numFmtId="0" fontId="8" fillId="0" borderId="0" xfId="1" applyFont="1" applyAlignment="1">
      <alignment vertical="center"/>
    </xf>
    <xf numFmtId="0" fontId="9" fillId="0" borderId="0" xfId="1" applyFont="1" applyAlignment="1">
      <alignment vertical="center" readingOrder="1"/>
    </xf>
    <xf numFmtId="0" fontId="10" fillId="0" borderId="0" xfId="1" applyFont="1" applyAlignment="1">
      <alignment horizontal="center" vertical="center" wrapText="1" readingOrder="1"/>
    </xf>
    <xf numFmtId="0" fontId="49" fillId="0" borderId="0" xfId="1" applyFont="1" applyAlignment="1">
      <alignment vertical="center" wrapText="1"/>
    </xf>
    <xf numFmtId="0" fontId="50" fillId="0" borderId="0" xfId="1" applyFont="1" applyAlignment="1">
      <alignment vertical="center" wrapText="1"/>
    </xf>
    <xf numFmtId="0" fontId="51" fillId="0" borderId="0" xfId="1" applyFont="1" applyAlignment="1">
      <alignment horizontal="center" vertical="center" wrapText="1"/>
    </xf>
    <xf numFmtId="0" fontId="50" fillId="0" borderId="0" xfId="1" applyFont="1" applyAlignment="1">
      <alignment horizontal="justify" vertical="center" wrapText="1" readingOrder="2"/>
    </xf>
    <xf numFmtId="0" fontId="8" fillId="0" borderId="0" xfId="1" applyFont="1" applyAlignment="1">
      <alignment vertical="center" wrapText="1"/>
    </xf>
    <xf numFmtId="0" fontId="9" fillId="0" borderId="0" xfId="1" applyFont="1" applyAlignment="1">
      <alignment vertical="center" wrapText="1" readingOrder="1"/>
    </xf>
    <xf numFmtId="0" fontId="10" fillId="0" borderId="0" xfId="1" applyFont="1" applyAlignment="1">
      <alignment vertical="center" wrapText="1" readingOrder="1"/>
    </xf>
    <xf numFmtId="0" fontId="8" fillId="0" borderId="0" xfId="1" applyFont="1"/>
    <xf numFmtId="0" fontId="14" fillId="0" borderId="0" xfId="1" applyFont="1"/>
    <xf numFmtId="0" fontId="14" fillId="0" borderId="0" xfId="1" applyFont="1" applyBorder="1"/>
    <xf numFmtId="0" fontId="8" fillId="0" borderId="0" xfId="1" applyFont="1" applyAlignment="1">
      <alignment horizontal="center" vertical="center"/>
    </xf>
    <xf numFmtId="0" fontId="49" fillId="0" borderId="0" xfId="1" applyFont="1" applyAlignment="1">
      <alignment horizontal="distributed" vertical="center" wrapText="1"/>
    </xf>
    <xf numFmtId="0" fontId="50" fillId="0" borderId="0" xfId="1" applyFont="1" applyAlignment="1">
      <alignment horizontal="distributed" vertical="center" wrapText="1"/>
    </xf>
    <xf numFmtId="0" fontId="49" fillId="0" borderId="0" xfId="1" applyFont="1" applyAlignment="1">
      <alignment horizontal="distributed" vertical="top" wrapText="1"/>
    </xf>
    <xf numFmtId="0" fontId="8" fillId="0" borderId="0" xfId="1" applyFont="1" applyAlignment="1">
      <alignment horizontal="distributed" vertical="center" wrapText="1"/>
    </xf>
    <xf numFmtId="0" fontId="9" fillId="0" borderId="0" xfId="1" applyFont="1" applyAlignment="1">
      <alignment horizontal="distributed" vertical="center" wrapText="1" readingOrder="1"/>
    </xf>
    <xf numFmtId="0" fontId="8" fillId="0" borderId="0" xfId="1" applyFont="1" applyAlignment="1">
      <alignment horizontal="distributed" vertical="center"/>
    </xf>
    <xf numFmtId="0" fontId="10" fillId="0" borderId="0" xfId="1" applyFont="1" applyAlignment="1">
      <alignment horizontal="distributed" vertical="center" wrapText="1" readingOrder="1"/>
    </xf>
    <xf numFmtId="0" fontId="47" fillId="0" borderId="0" xfId="1"/>
    <xf numFmtId="0" fontId="21" fillId="0" borderId="0" xfId="1" applyFont="1" applyAlignment="1">
      <alignment vertical="center" wrapText="1"/>
    </xf>
    <xf numFmtId="0" fontId="21" fillId="0" borderId="0" xfId="1" applyFont="1" applyAlignment="1">
      <alignment horizontal="center" vertical="center" wrapText="1"/>
    </xf>
    <xf numFmtId="0" fontId="8" fillId="0" borderId="0" xfId="0" applyFont="1" applyAlignment="1">
      <alignment vertical="center"/>
    </xf>
    <xf numFmtId="0" fontId="14" fillId="0" borderId="0" xfId="0" applyFont="1" applyAlignment="1">
      <alignment vertical="center"/>
    </xf>
    <xf numFmtId="49" fontId="4" fillId="0" borderId="0" xfId="0" applyNumberFormat="1" applyFont="1" applyAlignment="1">
      <alignment horizontal="right" vertical="center"/>
    </xf>
    <xf numFmtId="49" fontId="6" fillId="0" borderId="0" xfId="0" applyNumberFormat="1" applyFont="1" applyAlignment="1">
      <alignment horizontal="center" vertical="center"/>
    </xf>
    <xf numFmtId="0" fontId="0" fillId="0" borderId="0" xfId="0" applyAlignment="1">
      <alignment vertical="center"/>
    </xf>
    <xf numFmtId="0" fontId="6"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6" fillId="0" borderId="0" xfId="0" applyFont="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2" borderId="1" xfId="0" applyFill="1" applyBorder="1" applyAlignment="1">
      <alignment vertical="center"/>
    </xf>
    <xf numFmtId="0" fontId="0" fillId="2" borderId="9" xfId="0" applyFill="1" applyBorder="1" applyAlignment="1">
      <alignment vertical="center"/>
    </xf>
    <xf numFmtId="0" fontId="0" fillId="2" borderId="3" xfId="0" applyFill="1" applyBorder="1" applyAlignment="1">
      <alignment vertical="center"/>
    </xf>
    <xf numFmtId="0" fontId="0" fillId="2" borderId="5" xfId="0" applyFill="1" applyBorder="1" applyAlignment="1">
      <alignment vertical="center"/>
    </xf>
    <xf numFmtId="0" fontId="0" fillId="2" borderId="10" xfId="0" applyFill="1" applyBorder="1" applyAlignment="1">
      <alignment vertical="center"/>
    </xf>
    <xf numFmtId="0" fontId="0" fillId="2" borderId="7"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10" fillId="0" borderId="0" xfId="0" applyFont="1" applyAlignment="1">
      <alignment vertical="center" wrapText="1" readingOrder="1"/>
    </xf>
    <xf numFmtId="0" fontId="12" fillId="0" borderId="0" xfId="0" applyFont="1" applyAlignment="1">
      <alignment vertical="center"/>
    </xf>
    <xf numFmtId="0" fontId="11" fillId="0" borderId="0" xfId="0" applyFont="1" applyAlignment="1">
      <alignment vertical="center"/>
    </xf>
    <xf numFmtId="0" fontId="15" fillId="0" borderId="0" xfId="0" applyFont="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Border="1" applyAlignment="1">
      <alignment vertical="center"/>
    </xf>
    <xf numFmtId="0" fontId="12" fillId="0" borderId="0" xfId="0" applyFont="1" applyBorder="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center"/>
    </xf>
    <xf numFmtId="49" fontId="3" fillId="3" borderId="36" xfId="1" applyNumberFormat="1" applyFont="1" applyFill="1" applyBorder="1" applyAlignment="1">
      <alignment horizontal="center" vertical="center" readingOrder="2"/>
    </xf>
    <xf numFmtId="49" fontId="3" fillId="4" borderId="37" xfId="1" applyNumberFormat="1" applyFont="1" applyFill="1" applyBorder="1" applyAlignment="1">
      <alignment horizontal="center" vertical="center" readingOrder="2"/>
    </xf>
    <xf numFmtId="0" fontId="6" fillId="3" borderId="37" xfId="1" applyFont="1" applyFill="1" applyBorder="1" applyAlignment="1">
      <alignment horizontal="center" vertical="center"/>
    </xf>
    <xf numFmtId="49" fontId="3" fillId="3" borderId="37" xfId="1" applyNumberFormat="1" applyFont="1" applyFill="1" applyBorder="1" applyAlignment="1">
      <alignment horizontal="center" vertical="center" readingOrder="2"/>
    </xf>
    <xf numFmtId="49" fontId="3" fillId="3" borderId="37" xfId="1" applyNumberFormat="1" applyFont="1" applyFill="1" applyBorder="1" applyAlignment="1">
      <alignment horizontal="center" vertical="top" readingOrder="1"/>
    </xf>
    <xf numFmtId="49" fontId="3" fillId="4" borderId="37" xfId="1" applyNumberFormat="1" applyFont="1" applyFill="1" applyBorder="1" applyAlignment="1">
      <alignment horizontal="center" vertical="top" readingOrder="1"/>
    </xf>
    <xf numFmtId="0" fontId="15" fillId="0" borderId="0" xfId="1" applyFont="1"/>
    <xf numFmtId="49" fontId="24" fillId="4" borderId="42" xfId="0" applyNumberFormat="1" applyFont="1" applyFill="1" applyBorder="1" applyAlignment="1">
      <alignment horizontal="center" wrapText="1"/>
    </xf>
    <xf numFmtId="49" fontId="26" fillId="4" borderId="43" xfId="0" applyNumberFormat="1" applyFont="1" applyFill="1" applyBorder="1" applyAlignment="1">
      <alignment horizontal="center" vertical="top" wrapText="1"/>
    </xf>
    <xf numFmtId="0" fontId="51" fillId="0" borderId="0" xfId="1" applyFont="1" applyAlignment="1">
      <alignment vertical="center" wrapText="1" readingOrder="1"/>
    </xf>
    <xf numFmtId="0" fontId="8" fillId="0" borderId="0" xfId="0" applyFont="1" applyAlignment="1">
      <alignment vertical="center" wrapText="1"/>
    </xf>
    <xf numFmtId="0" fontId="8" fillId="0" borderId="0" xfId="0" applyFont="1" applyAlignment="1">
      <alignment vertical="top" wrapText="1"/>
    </xf>
    <xf numFmtId="0" fontId="29" fillId="0" borderId="0" xfId="0" applyFont="1" applyAlignment="1">
      <alignment horizontal="right" vertical="top" readingOrder="2"/>
    </xf>
    <xf numFmtId="0" fontId="8" fillId="0" borderId="0" xfId="1" applyFont="1" applyAlignment="1">
      <alignment horizontal="left"/>
    </xf>
    <xf numFmtId="0" fontId="25" fillId="3" borderId="36" xfId="1" applyFont="1" applyFill="1" applyBorder="1" applyAlignment="1">
      <alignment horizontal="left" vertical="center" readingOrder="2"/>
    </xf>
    <xf numFmtId="0" fontId="25" fillId="4" borderId="37" xfId="1" applyFont="1" applyFill="1" applyBorder="1" applyAlignment="1">
      <alignment horizontal="left" vertical="center" readingOrder="2"/>
    </xf>
    <xf numFmtId="0" fontId="6" fillId="4" borderId="0" xfId="0" applyFont="1" applyFill="1" applyAlignment="1">
      <alignment vertical="center"/>
    </xf>
    <xf numFmtId="0" fontId="25" fillId="3" borderId="37" xfId="1" applyFont="1" applyFill="1" applyBorder="1" applyAlignment="1">
      <alignment horizontal="left" vertical="center" indent="4"/>
    </xf>
    <xf numFmtId="0" fontId="25" fillId="4" borderId="37" xfId="1" applyFont="1" applyFill="1" applyBorder="1" applyAlignment="1">
      <alignment horizontal="left" vertical="center" indent="4"/>
    </xf>
    <xf numFmtId="0" fontId="6" fillId="0" borderId="0" xfId="0" applyFont="1" applyAlignment="1">
      <alignment horizontal="right" vertical="center" indent="4"/>
    </xf>
    <xf numFmtId="0" fontId="6" fillId="4" borderId="0" xfId="0" applyFont="1" applyFill="1" applyAlignment="1">
      <alignment horizontal="right" vertical="center" indent="4"/>
    </xf>
    <xf numFmtId="0" fontId="9" fillId="0" borderId="0" xfId="1" applyFont="1" applyAlignment="1">
      <alignment vertical="center"/>
    </xf>
    <xf numFmtId="0" fontId="15" fillId="0" borderId="18" xfId="1" applyFont="1" applyBorder="1" applyAlignment="1">
      <alignment horizontal="center" vertical="center"/>
    </xf>
    <xf numFmtId="49" fontId="24" fillId="3" borderId="36" xfId="1" applyNumberFormat="1" applyFont="1" applyFill="1" applyBorder="1" applyAlignment="1">
      <alignment horizontal="center" vertical="center" readingOrder="2"/>
    </xf>
    <xf numFmtId="49" fontId="24" fillId="4" borderId="37" xfId="1" applyNumberFormat="1" applyFont="1" applyFill="1" applyBorder="1" applyAlignment="1">
      <alignment horizontal="center" vertical="center" readingOrder="2"/>
    </xf>
    <xf numFmtId="49" fontId="24" fillId="3" borderId="37" xfId="1" applyNumberFormat="1" applyFont="1" applyFill="1" applyBorder="1" applyAlignment="1">
      <alignment horizontal="center" vertical="center" readingOrder="2"/>
    </xf>
    <xf numFmtId="49" fontId="24" fillId="3" borderId="37" xfId="1" applyNumberFormat="1" applyFont="1" applyFill="1" applyBorder="1" applyAlignment="1">
      <alignment horizontal="center" vertical="top" readingOrder="2"/>
    </xf>
    <xf numFmtId="49" fontId="24" fillId="4" borderId="37" xfId="1" applyNumberFormat="1" applyFont="1" applyFill="1" applyBorder="1" applyAlignment="1">
      <alignment horizontal="center" vertical="top" readingOrder="2"/>
    </xf>
    <xf numFmtId="0" fontId="32" fillId="3" borderId="37" xfId="1" applyFont="1" applyFill="1" applyBorder="1" applyAlignment="1">
      <alignment horizontal="center" vertical="center" wrapText="1"/>
    </xf>
    <xf numFmtId="0" fontId="33" fillId="0" borderId="0" xfId="0" applyFont="1" applyAlignment="1">
      <alignment horizontal="center" vertical="center" wrapText="1"/>
    </xf>
    <xf numFmtId="49" fontId="23" fillId="4" borderId="43" xfId="0" applyNumberFormat="1" applyFont="1" applyFill="1" applyBorder="1" applyAlignment="1">
      <alignment horizontal="center" vertical="top" wrapText="1"/>
    </xf>
    <xf numFmtId="0" fontId="3" fillId="4" borderId="37" xfId="1" applyFont="1" applyFill="1" applyBorder="1" applyAlignment="1">
      <alignment horizontal="center" vertical="center"/>
    </xf>
    <xf numFmtId="0" fontId="3" fillId="3" borderId="37" xfId="1" applyFont="1" applyFill="1" applyBorder="1" applyAlignment="1">
      <alignment horizontal="center" vertical="center"/>
    </xf>
    <xf numFmtId="0" fontId="35" fillId="4" borderId="37" xfId="1" applyFont="1" applyFill="1" applyBorder="1" applyAlignment="1">
      <alignment horizontal="center" vertical="center" readingOrder="2"/>
    </xf>
    <xf numFmtId="0" fontId="35" fillId="3" borderId="36" xfId="1" applyFont="1" applyFill="1" applyBorder="1" applyAlignment="1">
      <alignment horizontal="center" vertical="center" readingOrder="2"/>
    </xf>
    <xf numFmtId="0" fontId="43" fillId="0" borderId="0" xfId="0" applyFont="1" applyAlignment="1">
      <alignment horizontal="center" vertical="center" wrapText="1"/>
    </xf>
    <xf numFmtId="0" fontId="44" fillId="3" borderId="37" xfId="1" applyFont="1" applyFill="1" applyBorder="1" applyAlignment="1">
      <alignment horizontal="center" vertical="center" wrapText="1"/>
    </xf>
    <xf numFmtId="0" fontId="19" fillId="0" borderId="0" xfId="1" applyFont="1" applyAlignment="1">
      <alignment horizontal="center" vertical="center" wrapText="1"/>
    </xf>
    <xf numFmtId="0" fontId="6" fillId="0" borderId="0" xfId="0" applyFont="1"/>
    <xf numFmtId="0" fontId="12" fillId="0" borderId="0" xfId="1" applyFont="1" applyAlignment="1">
      <alignment vertical="center" wrapText="1" readingOrder="1"/>
    </xf>
    <xf numFmtId="0" fontId="60" fillId="0" borderId="0" xfId="0" applyFont="1" applyAlignment="1">
      <alignment horizontal="left" vertical="center" readingOrder="2"/>
    </xf>
    <xf numFmtId="49" fontId="6" fillId="4" borderId="37" xfId="0" applyNumberFormat="1" applyFont="1" applyFill="1" applyBorder="1" applyAlignment="1">
      <alignment horizontal="right" vertical="center"/>
    </xf>
    <xf numFmtId="49" fontId="6" fillId="4" borderId="38" xfId="0" applyNumberFormat="1" applyFont="1" applyFill="1" applyBorder="1" applyAlignment="1">
      <alignment horizontal="right" vertical="center"/>
    </xf>
    <xf numFmtId="49" fontId="26" fillId="4" borderId="37" xfId="0" applyNumberFormat="1" applyFont="1" applyFill="1" applyBorder="1" applyAlignment="1">
      <alignment horizontal="left" vertical="center"/>
    </xf>
    <xf numFmtId="49" fontId="26" fillId="4" borderId="38" xfId="0" applyNumberFormat="1" applyFont="1" applyFill="1" applyBorder="1" applyAlignment="1">
      <alignment horizontal="left" vertical="center"/>
    </xf>
    <xf numFmtId="49" fontId="26" fillId="4" borderId="40" xfId="0" applyNumberFormat="1" applyFont="1" applyFill="1" applyBorder="1" applyAlignment="1">
      <alignment horizontal="left" vertical="center"/>
    </xf>
    <xf numFmtId="49" fontId="6" fillId="4" borderId="40" xfId="0" applyNumberFormat="1" applyFont="1" applyFill="1" applyBorder="1" applyAlignment="1">
      <alignment horizontal="right" vertical="center"/>
    </xf>
    <xf numFmtId="0" fontId="3" fillId="0" borderId="0" xfId="0" applyFont="1" applyAlignment="1">
      <alignment wrapText="1" readingOrder="2"/>
    </xf>
    <xf numFmtId="0" fontId="6" fillId="3" borderId="0" xfId="0" applyFont="1" applyFill="1" applyAlignment="1">
      <alignment horizontal="right" vertical="center" indent="4"/>
    </xf>
    <xf numFmtId="49" fontId="3" fillId="3" borderId="40" xfId="1" applyNumberFormat="1" applyFont="1" applyFill="1" applyBorder="1" applyAlignment="1">
      <alignment horizontal="center" vertical="top" readingOrder="1"/>
    </xf>
    <xf numFmtId="0" fontId="25" fillId="3" borderId="40" xfId="1" applyFont="1" applyFill="1" applyBorder="1" applyAlignment="1">
      <alignment horizontal="left" vertical="center" indent="4"/>
    </xf>
    <xf numFmtId="0" fontId="3" fillId="3" borderId="40" xfId="1" applyFont="1" applyFill="1" applyBorder="1" applyAlignment="1">
      <alignment horizontal="center" vertical="center"/>
    </xf>
    <xf numFmtId="0" fontId="6" fillId="0" borderId="18" xfId="0" applyFont="1" applyBorder="1" applyAlignment="1">
      <alignment horizontal="right" vertical="center" indent="4"/>
    </xf>
    <xf numFmtId="49" fontId="24" fillId="3" borderId="40" xfId="1" applyNumberFormat="1" applyFont="1" applyFill="1" applyBorder="1" applyAlignment="1">
      <alignment horizontal="center" vertical="top" readingOrder="2"/>
    </xf>
    <xf numFmtId="0" fontId="61" fillId="0" borderId="0" xfId="0" applyFont="1" applyAlignment="1">
      <alignment vertical="center" wrapText="1"/>
    </xf>
    <xf numFmtId="0" fontId="17" fillId="6" borderId="41" xfId="1" applyFont="1" applyFill="1" applyBorder="1" applyAlignment="1">
      <alignment horizontal="center" vertical="center" wrapText="1" readingOrder="1"/>
    </xf>
    <xf numFmtId="0" fontId="52" fillId="6" borderId="41" xfId="1" applyFont="1" applyFill="1" applyBorder="1" applyAlignment="1">
      <alignment horizontal="center" vertical="center" wrapText="1" readingOrder="1"/>
    </xf>
    <xf numFmtId="0" fontId="53" fillId="6" borderId="41" xfId="1" applyFont="1" applyFill="1" applyBorder="1" applyAlignment="1">
      <alignment horizontal="center" vertical="center" wrapText="1" readingOrder="2"/>
    </xf>
    <xf numFmtId="0" fontId="16" fillId="6" borderId="41" xfId="1" applyFont="1" applyFill="1" applyBorder="1" applyAlignment="1">
      <alignment horizontal="center" vertical="center" wrapText="1" readingOrder="1"/>
    </xf>
    <xf numFmtId="49" fontId="6" fillId="3" borderId="0" xfId="0" applyNumberFormat="1" applyFont="1" applyFill="1" applyBorder="1" applyAlignment="1">
      <alignment vertical="center"/>
    </xf>
    <xf numFmtId="0" fontId="8" fillId="0" borderId="0" xfId="10" applyFont="1" applyAlignment="1">
      <alignment vertical="center"/>
    </xf>
    <xf numFmtId="0" fontId="3" fillId="0" borderId="0" xfId="10" applyFont="1"/>
    <xf numFmtId="49" fontId="6" fillId="0" borderId="0" xfId="10" applyNumberFormat="1" applyFont="1" applyAlignment="1">
      <alignment horizontal="left" vertical="center"/>
    </xf>
    <xf numFmtId="0" fontId="3" fillId="0" borderId="0" xfId="10" applyFont="1" applyAlignment="1">
      <alignment horizontal="center" vertical="center"/>
    </xf>
    <xf numFmtId="49" fontId="6" fillId="0" borderId="0" xfId="10" applyNumberFormat="1" applyFont="1" applyAlignment="1">
      <alignment horizontal="center" vertical="center"/>
    </xf>
    <xf numFmtId="49" fontId="4" fillId="0" borderId="0" xfId="10" applyNumberFormat="1" applyFont="1" applyAlignment="1">
      <alignment horizontal="right" vertical="center"/>
    </xf>
    <xf numFmtId="49" fontId="24" fillId="4" borderId="42" xfId="10" applyNumberFormat="1" applyFont="1" applyFill="1" applyBorder="1" applyAlignment="1">
      <alignment horizontal="center" wrapText="1"/>
    </xf>
    <xf numFmtId="0" fontId="3" fillId="0" borderId="0" xfId="10" applyFont="1" applyAlignment="1">
      <alignment wrapText="1"/>
    </xf>
    <xf numFmtId="49" fontId="23" fillId="4" borderId="43" xfId="10" applyNumberFormat="1" applyFont="1" applyFill="1" applyBorder="1" applyAlignment="1">
      <alignment horizontal="center" vertical="top" wrapText="1"/>
    </xf>
    <xf numFmtId="49" fontId="26" fillId="4" borderId="43" xfId="10" applyNumberFormat="1" applyFont="1" applyFill="1" applyBorder="1" applyAlignment="1">
      <alignment horizontal="center" vertical="top" wrapText="1"/>
    </xf>
    <xf numFmtId="0" fontId="3" fillId="0" borderId="0" xfId="10" applyFont="1" applyAlignment="1">
      <alignment vertical="center"/>
    </xf>
    <xf numFmtId="49" fontId="35" fillId="4" borderId="37" xfId="10" applyNumberFormat="1" applyFont="1" applyFill="1" applyBorder="1" applyAlignment="1">
      <alignment horizontal="left" vertical="center"/>
    </xf>
    <xf numFmtId="49" fontId="6" fillId="4" borderId="37" xfId="10" applyNumberFormat="1" applyFont="1" applyFill="1" applyBorder="1" applyAlignment="1">
      <alignment vertical="center"/>
    </xf>
    <xf numFmtId="49" fontId="26" fillId="4" borderId="37" xfId="10" applyNumberFormat="1" applyFont="1" applyFill="1" applyBorder="1" applyAlignment="1">
      <alignment horizontal="left" vertical="center"/>
    </xf>
    <xf numFmtId="49" fontId="26" fillId="4" borderId="40" xfId="10" applyNumberFormat="1" applyFont="1" applyFill="1" applyBorder="1" applyAlignment="1">
      <alignment horizontal="left" vertical="center"/>
    </xf>
    <xf numFmtId="49" fontId="6" fillId="4" borderId="40" xfId="10" applyNumberFormat="1" applyFont="1" applyFill="1" applyBorder="1" applyAlignment="1">
      <alignment vertical="center"/>
    </xf>
    <xf numFmtId="0" fontId="1" fillId="0" borderId="0" xfId="10"/>
    <xf numFmtId="0" fontId="1" fillId="0" borderId="0" xfId="10" applyBorder="1"/>
    <xf numFmtId="0" fontId="3" fillId="0" borderId="0" xfId="10" applyFont="1" applyBorder="1"/>
    <xf numFmtId="0" fontId="1" fillId="0" borderId="0" xfId="10" applyBorder="1" applyAlignment="1">
      <alignment readingOrder="1"/>
    </xf>
    <xf numFmtId="0" fontId="59" fillId="0" borderId="0" xfId="10" applyFont="1" applyBorder="1"/>
    <xf numFmtId="0" fontId="59" fillId="0" borderId="0" xfId="10" applyFont="1"/>
    <xf numFmtId="0" fontId="1" fillId="0" borderId="0" xfId="10" applyAlignment="1">
      <alignment readingOrder="1"/>
    </xf>
    <xf numFmtId="0" fontId="26" fillId="0" borderId="39" xfId="0" applyFont="1" applyBorder="1" applyAlignment="1">
      <alignment horizontal="left" vertical="center"/>
    </xf>
    <xf numFmtId="1" fontId="23" fillId="0" borderId="39" xfId="0" applyNumberFormat="1" applyFont="1" applyBorder="1" applyAlignment="1">
      <alignment horizontal="right" vertical="center"/>
    </xf>
    <xf numFmtId="1" fontId="35" fillId="0" borderId="39" xfId="0" applyNumberFormat="1" applyFont="1" applyBorder="1" applyAlignment="1">
      <alignment horizontal="right" vertical="center"/>
    </xf>
    <xf numFmtId="1" fontId="35" fillId="0" borderId="39" xfId="0" applyNumberFormat="1" applyFont="1" applyBorder="1" applyAlignment="1">
      <alignment horizontal="right" vertical="center" readingOrder="1"/>
    </xf>
    <xf numFmtId="1" fontId="3" fillId="0" borderId="39" xfId="0" applyNumberFormat="1" applyFont="1" applyBorder="1" applyAlignment="1">
      <alignment horizontal="right" vertical="center" readingOrder="1"/>
    </xf>
    <xf numFmtId="0" fontId="6" fillId="0" borderId="39" xfId="0" applyFont="1" applyBorder="1" applyAlignment="1">
      <alignment horizontal="right" vertical="center" readingOrder="1"/>
    </xf>
    <xf numFmtId="0" fontId="26" fillId="0" borderId="37" xfId="0" applyFont="1" applyBorder="1" applyAlignment="1">
      <alignment horizontal="left" vertical="center"/>
    </xf>
    <xf numFmtId="1" fontId="23" fillId="0" borderId="37" xfId="0" applyNumberFormat="1" applyFont="1" applyBorder="1" applyAlignment="1">
      <alignment horizontal="right" vertical="center"/>
    </xf>
    <xf numFmtId="1" fontId="35" fillId="0" borderId="37" xfId="0" applyNumberFormat="1" applyFont="1" applyBorder="1" applyAlignment="1">
      <alignment horizontal="right" vertical="center"/>
    </xf>
    <xf numFmtId="1" fontId="35" fillId="0" borderId="37" xfId="0" applyNumberFormat="1" applyFont="1" applyBorder="1" applyAlignment="1">
      <alignment horizontal="right" vertical="center" readingOrder="1"/>
    </xf>
    <xf numFmtId="1" fontId="3" fillId="0" borderId="37" xfId="0" applyNumberFormat="1" applyFont="1" applyBorder="1" applyAlignment="1">
      <alignment horizontal="right" vertical="center" readingOrder="1"/>
    </xf>
    <xf numFmtId="0" fontId="6" fillId="0" borderId="37" xfId="0" applyFont="1" applyBorder="1" applyAlignment="1">
      <alignment horizontal="right" vertical="center" readingOrder="1"/>
    </xf>
    <xf numFmtId="1" fontId="23" fillId="4" borderId="37" xfId="0" applyNumberFormat="1" applyFont="1" applyFill="1" applyBorder="1" applyAlignment="1">
      <alignment horizontal="right" vertical="center" readingOrder="1"/>
    </xf>
    <xf numFmtId="1" fontId="35" fillId="4" borderId="37" xfId="0" applyNumberFormat="1" applyFont="1" applyFill="1" applyBorder="1" applyAlignment="1">
      <alignment horizontal="right" vertical="center"/>
    </xf>
    <xf numFmtId="1" fontId="35" fillId="4" borderId="37" xfId="0" applyNumberFormat="1" applyFont="1" applyFill="1" applyBorder="1" applyAlignment="1">
      <alignment horizontal="right" vertical="center" readingOrder="1"/>
    </xf>
    <xf numFmtId="1" fontId="3" fillId="4" borderId="37" xfId="0" applyNumberFormat="1" applyFont="1" applyFill="1" applyBorder="1" applyAlignment="1">
      <alignment horizontal="right" vertical="center" readingOrder="1"/>
    </xf>
    <xf numFmtId="1" fontId="23" fillId="4" borderId="38" xfId="0" applyNumberFormat="1" applyFont="1" applyFill="1" applyBorder="1" applyAlignment="1">
      <alignment horizontal="right" vertical="center" readingOrder="1"/>
    </xf>
    <xf numFmtId="1" fontId="35" fillId="4" borderId="38" xfId="0" applyNumberFormat="1" applyFont="1" applyFill="1" applyBorder="1" applyAlignment="1">
      <alignment horizontal="right" vertical="center"/>
    </xf>
    <xf numFmtId="1" fontId="35" fillId="4" borderId="38" xfId="0" applyNumberFormat="1" applyFont="1" applyFill="1" applyBorder="1" applyAlignment="1">
      <alignment horizontal="right" vertical="center" readingOrder="1"/>
    </xf>
    <xf numFmtId="1" fontId="3" fillId="4" borderId="38" xfId="0" applyNumberFormat="1" applyFont="1" applyFill="1" applyBorder="1" applyAlignment="1">
      <alignment horizontal="right" vertical="center" readingOrder="1"/>
    </xf>
    <xf numFmtId="0" fontId="26" fillId="4" borderId="37" xfId="0" applyFont="1" applyFill="1" applyBorder="1" applyAlignment="1">
      <alignment horizontal="left" vertical="center"/>
    </xf>
    <xf numFmtId="1" fontId="6" fillId="4" borderId="37" xfId="0" applyNumberFormat="1" applyFont="1" applyFill="1" applyBorder="1" applyAlignment="1">
      <alignment horizontal="right" vertical="center" readingOrder="1"/>
    </xf>
    <xf numFmtId="0" fontId="6" fillId="4" borderId="37" xfId="0" applyFont="1" applyFill="1" applyBorder="1" applyAlignment="1">
      <alignment horizontal="right" vertical="center" readingOrder="1"/>
    </xf>
    <xf numFmtId="0" fontId="26" fillId="4" borderId="45" xfId="0" applyFont="1" applyFill="1" applyBorder="1" applyAlignment="1">
      <alignment horizontal="left" vertical="center"/>
    </xf>
    <xf numFmtId="1" fontId="6" fillId="4" borderId="45" xfId="0" applyNumberFormat="1" applyFont="1" applyFill="1" applyBorder="1" applyAlignment="1">
      <alignment horizontal="right" vertical="center" readingOrder="1"/>
    </xf>
    <xf numFmtId="0" fontId="6" fillId="4" borderId="45" xfId="0" applyFont="1" applyFill="1" applyBorder="1" applyAlignment="1">
      <alignment horizontal="right" vertical="center" readingOrder="1"/>
    </xf>
    <xf numFmtId="0" fontId="26" fillId="0" borderId="38" xfId="0" applyFont="1" applyBorder="1" applyAlignment="1">
      <alignment horizontal="left" vertical="center"/>
    </xf>
    <xf numFmtId="1" fontId="23" fillId="0" borderId="38" xfId="0" applyNumberFormat="1" applyFont="1" applyBorder="1" applyAlignment="1">
      <alignment horizontal="right" vertical="center"/>
    </xf>
    <xf numFmtId="1" fontId="35" fillId="0" borderId="38" xfId="0" applyNumberFormat="1" applyFont="1" applyBorder="1" applyAlignment="1">
      <alignment horizontal="right" vertical="center"/>
    </xf>
    <xf numFmtId="1" fontId="35" fillId="0" borderId="38" xfId="0" applyNumberFormat="1" applyFont="1" applyBorder="1" applyAlignment="1">
      <alignment horizontal="right" vertical="center" readingOrder="1"/>
    </xf>
    <xf numFmtId="1" fontId="3" fillId="0" borderId="38" xfId="0" applyNumberFormat="1" applyFont="1" applyBorder="1" applyAlignment="1">
      <alignment horizontal="right" vertical="center" readingOrder="1"/>
    </xf>
    <xf numFmtId="0" fontId="6" fillId="0" borderId="38" xfId="0" applyFont="1" applyBorder="1" applyAlignment="1">
      <alignment horizontal="right" vertical="center" readingOrder="1"/>
    </xf>
    <xf numFmtId="0" fontId="26" fillId="4" borderId="39" xfId="0" applyFont="1" applyFill="1" applyBorder="1" applyAlignment="1">
      <alignment horizontal="left" vertical="center"/>
    </xf>
    <xf numFmtId="1" fontId="6" fillId="4" borderId="39" xfId="0" applyNumberFormat="1" applyFont="1" applyFill="1" applyBorder="1" applyAlignment="1">
      <alignment horizontal="right" vertical="center" readingOrder="1"/>
    </xf>
    <xf numFmtId="0" fontId="6" fillId="4" borderId="39" xfId="0" applyFont="1" applyFill="1" applyBorder="1" applyAlignment="1">
      <alignment horizontal="right" vertical="center" readingOrder="1"/>
    </xf>
    <xf numFmtId="0" fontId="35" fillId="0" borderId="39" xfId="10" applyFont="1" applyBorder="1" applyAlignment="1">
      <alignment horizontal="left" vertical="center"/>
    </xf>
    <xf numFmtId="1" fontId="23" fillId="0" borderId="39" xfId="10" applyNumberFormat="1" applyFont="1" applyBorder="1" applyAlignment="1">
      <alignment horizontal="right" vertical="center" readingOrder="1"/>
    </xf>
    <xf numFmtId="1" fontId="3" fillId="0" borderId="39" xfId="10" applyNumberFormat="1" applyFont="1" applyBorder="1" applyAlignment="1">
      <alignment horizontal="right" vertical="center" readingOrder="1"/>
    </xf>
    <xf numFmtId="1" fontId="35" fillId="0" borderId="39" xfId="10" applyNumberFormat="1" applyFont="1" applyBorder="1" applyAlignment="1">
      <alignment horizontal="right" vertical="center" readingOrder="1"/>
    </xf>
    <xf numFmtId="0" fontId="6" fillId="0" borderId="39" xfId="10" applyFont="1" applyBorder="1" applyAlignment="1">
      <alignment vertical="center" readingOrder="1"/>
    </xf>
    <xf numFmtId="0" fontId="35" fillId="0" borderId="37" xfId="10" applyFont="1" applyBorder="1" applyAlignment="1">
      <alignment horizontal="left" vertical="center"/>
    </xf>
    <xf numFmtId="1" fontId="23" fillId="0" borderId="37" xfId="10" applyNumberFormat="1" applyFont="1" applyBorder="1" applyAlignment="1">
      <alignment horizontal="right" vertical="center" readingOrder="1"/>
    </xf>
    <xf numFmtId="1" fontId="3" fillId="0" borderId="37" xfId="10" applyNumberFormat="1" applyFont="1" applyBorder="1" applyAlignment="1">
      <alignment horizontal="right" vertical="center" readingOrder="1"/>
    </xf>
    <xf numFmtId="1" fontId="35" fillId="0" borderId="37" xfId="10" applyNumberFormat="1" applyFont="1" applyBorder="1" applyAlignment="1">
      <alignment horizontal="right" vertical="center" readingOrder="1"/>
    </xf>
    <xf numFmtId="0" fontId="6" fillId="0" borderId="37" xfId="10" applyFont="1" applyBorder="1" applyAlignment="1">
      <alignment vertical="center" readingOrder="1"/>
    </xf>
    <xf numFmtId="1" fontId="23" fillId="4" borderId="37" xfId="10" applyNumberFormat="1" applyFont="1" applyFill="1" applyBorder="1" applyAlignment="1">
      <alignment horizontal="right" vertical="center" readingOrder="1"/>
    </xf>
    <xf numFmtId="1" fontId="35" fillId="4" borderId="37" xfId="10" applyNumberFormat="1" applyFont="1" applyFill="1" applyBorder="1" applyAlignment="1">
      <alignment horizontal="right" vertical="center"/>
    </xf>
    <xf numFmtId="1" fontId="35" fillId="4" borderId="37" xfId="10" applyNumberFormat="1" applyFont="1" applyFill="1" applyBorder="1" applyAlignment="1">
      <alignment horizontal="right" vertical="center" readingOrder="1"/>
    </xf>
    <xf numFmtId="1" fontId="3" fillId="4" borderId="37" xfId="10" applyNumberFormat="1" applyFont="1" applyFill="1" applyBorder="1" applyAlignment="1">
      <alignment horizontal="right" vertical="center" readingOrder="1"/>
    </xf>
    <xf numFmtId="1" fontId="35" fillId="0" borderId="37" xfId="10" applyNumberFormat="1" applyFont="1" applyBorder="1" applyAlignment="1">
      <alignment horizontal="right" vertical="center"/>
    </xf>
    <xf numFmtId="1" fontId="23" fillId="4" borderId="40" xfId="10" applyNumberFormat="1" applyFont="1" applyFill="1" applyBorder="1" applyAlignment="1">
      <alignment horizontal="right" vertical="center" readingOrder="1"/>
    </xf>
    <xf numFmtId="1" fontId="35" fillId="4" borderId="40" xfId="10" applyNumberFormat="1" applyFont="1" applyFill="1" applyBorder="1" applyAlignment="1">
      <alignment horizontal="right" vertical="center"/>
    </xf>
    <xf numFmtId="1" fontId="35" fillId="4" borderId="40" xfId="10" applyNumberFormat="1" applyFont="1" applyFill="1" applyBorder="1" applyAlignment="1">
      <alignment horizontal="right" vertical="center" readingOrder="1"/>
    </xf>
    <xf numFmtId="1" fontId="3" fillId="4" borderId="40" xfId="10" applyNumberFormat="1" applyFont="1" applyFill="1" applyBorder="1" applyAlignment="1">
      <alignment horizontal="right" vertical="center" readingOrder="1"/>
    </xf>
    <xf numFmtId="1" fontId="35" fillId="0" borderId="39" xfId="10" applyNumberFormat="1" applyFont="1" applyBorder="1" applyAlignment="1">
      <alignment horizontal="right" vertical="center"/>
    </xf>
    <xf numFmtId="0" fontId="26" fillId="0" borderId="39" xfId="10" applyFont="1" applyBorder="1" applyAlignment="1">
      <alignment horizontal="left" vertical="center"/>
    </xf>
    <xf numFmtId="0" fontId="6" fillId="0" borderId="39" xfId="10" applyFont="1" applyBorder="1" applyAlignment="1">
      <alignment horizontal="right" vertical="center" readingOrder="1"/>
    </xf>
    <xf numFmtId="0" fontId="26" fillId="0" borderId="37" xfId="10" applyFont="1" applyBorder="1" applyAlignment="1">
      <alignment horizontal="left" vertical="center"/>
    </xf>
    <xf numFmtId="0" fontId="6" fillId="0" borderId="37" xfId="10" applyFont="1" applyBorder="1" applyAlignment="1">
      <alignment horizontal="right" vertical="center" readingOrder="1"/>
    </xf>
    <xf numFmtId="0" fontId="26" fillId="0" borderId="40" xfId="10" applyFont="1" applyBorder="1" applyAlignment="1">
      <alignment horizontal="left" vertical="center"/>
    </xf>
    <xf numFmtId="1" fontId="23" fillId="0" borderId="40" xfId="10" applyNumberFormat="1" applyFont="1" applyBorder="1" applyAlignment="1">
      <alignment horizontal="right" vertical="center" readingOrder="1"/>
    </xf>
    <xf numFmtId="0" fontId="6" fillId="0" borderId="40" xfId="10" applyFont="1" applyBorder="1" applyAlignment="1">
      <alignment horizontal="right" vertical="center" readingOrder="1"/>
    </xf>
    <xf numFmtId="1" fontId="23" fillId="4" borderId="40" xfId="0" applyNumberFormat="1" applyFont="1" applyFill="1" applyBorder="1" applyAlignment="1">
      <alignment horizontal="right" vertical="center" readingOrder="1"/>
    </xf>
    <xf numFmtId="1" fontId="35" fillId="4" borderId="40" xfId="0" applyNumberFormat="1" applyFont="1" applyFill="1" applyBorder="1" applyAlignment="1">
      <alignment horizontal="right" vertical="center"/>
    </xf>
    <xf numFmtId="1" fontId="35" fillId="4" borderId="40" xfId="0" applyNumberFormat="1" applyFont="1" applyFill="1" applyBorder="1" applyAlignment="1">
      <alignment horizontal="right" vertical="center" readingOrder="1"/>
    </xf>
    <xf numFmtId="1" fontId="3" fillId="4" borderId="40" xfId="0" applyNumberFormat="1" applyFont="1" applyFill="1" applyBorder="1" applyAlignment="1">
      <alignment horizontal="right" vertical="center" readingOrder="1"/>
    </xf>
    <xf numFmtId="0" fontId="26" fillId="0" borderId="36" xfId="0" applyFont="1" applyBorder="1" applyAlignment="1">
      <alignment horizontal="left" vertical="center"/>
    </xf>
    <xf numFmtId="1" fontId="23" fillId="0" borderId="36" xfId="0" applyNumberFormat="1" applyFont="1" applyBorder="1" applyAlignment="1">
      <alignment horizontal="right" vertical="center"/>
    </xf>
    <xf numFmtId="1" fontId="35" fillId="0" borderId="36" xfId="0" applyNumberFormat="1" applyFont="1" applyBorder="1" applyAlignment="1">
      <alignment horizontal="right" vertical="center"/>
    </xf>
    <xf numFmtId="1" fontId="35" fillId="0" borderId="36" xfId="0" applyNumberFormat="1" applyFont="1" applyBorder="1" applyAlignment="1">
      <alignment horizontal="right" vertical="center" readingOrder="1"/>
    </xf>
    <xf numFmtId="1" fontId="3" fillId="0" borderId="36" xfId="0" applyNumberFormat="1" applyFont="1" applyBorder="1" applyAlignment="1">
      <alignment horizontal="right" vertical="center" readingOrder="1"/>
    </xf>
    <xf numFmtId="0" fontId="6" fillId="0" borderId="36" xfId="0" applyFont="1" applyBorder="1" applyAlignment="1">
      <alignment horizontal="right" vertical="center" readingOrder="1"/>
    </xf>
    <xf numFmtId="0" fontId="0" fillId="0" borderId="0" xfId="0" applyAlignment="1">
      <alignment horizontal="right" readingOrder="2"/>
    </xf>
    <xf numFmtId="0" fontId="26" fillId="0" borderId="46" xfId="0" applyFont="1" applyFill="1" applyBorder="1" applyAlignment="1">
      <alignment horizontal="left" vertical="center"/>
    </xf>
    <xf numFmtId="1" fontId="6" fillId="0" borderId="46" xfId="0" applyNumberFormat="1" applyFont="1" applyFill="1" applyBorder="1" applyAlignment="1">
      <alignment horizontal="right" vertical="center" readingOrder="1"/>
    </xf>
    <xf numFmtId="0" fontId="6" fillId="0" borderId="46" xfId="0" applyFont="1" applyFill="1" applyBorder="1" applyAlignment="1">
      <alignment horizontal="right" vertical="center" readingOrder="1"/>
    </xf>
    <xf numFmtId="0" fontId="26" fillId="0" borderId="37" xfId="0" applyFont="1" applyFill="1" applyBorder="1" applyAlignment="1">
      <alignment horizontal="left" vertical="center"/>
    </xf>
    <xf numFmtId="1" fontId="6" fillId="0" borderId="37" xfId="0" applyNumberFormat="1" applyFont="1" applyFill="1" applyBorder="1" applyAlignment="1">
      <alignment horizontal="right" vertical="center" readingOrder="1"/>
    </xf>
    <xf numFmtId="0" fontId="6" fillId="0" borderId="37" xfId="0" applyFont="1" applyFill="1" applyBorder="1" applyAlignment="1">
      <alignment horizontal="right" vertical="center" readingOrder="1"/>
    </xf>
    <xf numFmtId="0" fontId="26" fillId="0" borderId="45" xfId="0" applyFont="1" applyFill="1" applyBorder="1" applyAlignment="1">
      <alignment horizontal="left" vertical="center"/>
    </xf>
    <xf numFmtId="1" fontId="6" fillId="0" borderId="45" xfId="0" applyNumberFormat="1" applyFont="1" applyFill="1" applyBorder="1" applyAlignment="1">
      <alignment horizontal="right" vertical="center" readingOrder="1"/>
    </xf>
    <xf numFmtId="0" fontId="6" fillId="0" borderId="45" xfId="0" applyFont="1" applyFill="1" applyBorder="1" applyAlignment="1">
      <alignment horizontal="right" vertical="center" readingOrder="1"/>
    </xf>
    <xf numFmtId="0" fontId="10" fillId="0" borderId="0" xfId="1" applyFont="1" applyAlignment="1">
      <alignment horizontal="center" vertical="center" wrapText="1" readingOrder="1"/>
    </xf>
    <xf numFmtId="0" fontId="54" fillId="0" borderId="0" xfId="1" applyFont="1" applyAlignment="1">
      <alignment horizontal="center" vertical="center" wrapText="1" readingOrder="1"/>
    </xf>
    <xf numFmtId="0" fontId="7" fillId="0" borderId="0" xfId="2" applyFont="1" applyAlignment="1">
      <alignment horizontal="right" vertical="center" wrapText="1" indent="2"/>
    </xf>
    <xf numFmtId="0" fontId="11" fillId="0" borderId="0" xfId="2" applyFont="1" applyAlignment="1">
      <alignment horizontal="left" vertical="center" wrapText="1" indent="2"/>
    </xf>
    <xf numFmtId="0" fontId="28" fillId="0" borderId="0" xfId="0" applyFont="1" applyAlignment="1">
      <alignment horizontal="center" vertical="center" wrapText="1"/>
    </xf>
    <xf numFmtId="0" fontId="28" fillId="0" borderId="0" xfId="0" applyFont="1" applyAlignment="1">
      <alignment horizontal="left" vertical="top" wrapText="1"/>
    </xf>
    <xf numFmtId="0" fontId="63" fillId="0" borderId="0" xfId="0" applyFont="1" applyAlignment="1">
      <alignment horizontal="right" vertical="center" wrapText="1"/>
    </xf>
    <xf numFmtId="0" fontId="27" fillId="0" borderId="0" xfId="0" applyFont="1" applyAlignment="1">
      <alignment horizontal="right" vertical="center" wrapText="1"/>
    </xf>
    <xf numFmtId="0" fontId="31" fillId="0" borderId="0" xfId="6" applyFont="1" applyAlignment="1">
      <alignment horizontal="center" vertical="center" wrapText="1" readingOrder="2"/>
    </xf>
    <xf numFmtId="0" fontId="31" fillId="0" borderId="0" xfId="6" applyFont="1" applyAlignment="1">
      <alignment horizontal="center" vertical="center" readingOrder="2"/>
    </xf>
    <xf numFmtId="0" fontId="59" fillId="0" borderId="0" xfId="0" applyFont="1" applyAlignment="1">
      <alignment horizontal="left" vertical="center" wrapText="1" readingOrder="1"/>
    </xf>
    <xf numFmtId="0" fontId="14" fillId="0" borderId="0" xfId="0" applyFont="1" applyAlignment="1">
      <alignment horizontal="left" vertical="center" wrapText="1" readingOrder="1"/>
    </xf>
    <xf numFmtId="0" fontId="14" fillId="0" borderId="0" xfId="0" applyFont="1" applyAlignment="1">
      <alignment horizontal="left" vertical="center" wrapText="1"/>
    </xf>
    <xf numFmtId="0" fontId="13" fillId="0" borderId="0" xfId="1" applyFont="1" applyAlignment="1">
      <alignment horizontal="center" vertical="center" wrapText="1" readingOrder="1"/>
    </xf>
    <xf numFmtId="0" fontId="22" fillId="0" borderId="18" xfId="1" applyFont="1" applyBorder="1" applyAlignment="1">
      <alignment horizontal="center" vertical="center"/>
    </xf>
    <xf numFmtId="0" fontId="34" fillId="0" borderId="18" xfId="1" applyFont="1" applyBorder="1" applyAlignment="1">
      <alignment horizontal="center" vertical="center"/>
    </xf>
    <xf numFmtId="0" fontId="11" fillId="0" borderId="0" xfId="1" applyFont="1" applyAlignment="1">
      <alignment horizontal="left" vertical="center" wrapText="1" readingOrder="1"/>
    </xf>
    <xf numFmtId="0" fontId="18" fillId="0" borderId="0" xfId="1" applyFont="1" applyAlignment="1">
      <alignment horizontal="left" vertical="center" wrapText="1" readingOrder="1"/>
    </xf>
    <xf numFmtId="0" fontId="8" fillId="0" borderId="0" xfId="1" applyFont="1" applyAlignment="1">
      <alignment horizontal="left" vertical="top" wrapText="1" indent="3"/>
    </xf>
    <xf numFmtId="0" fontId="51" fillId="0" borderId="0" xfId="1" applyFont="1" applyAlignment="1">
      <alignment horizontal="right" vertical="center" readingOrder="2"/>
    </xf>
    <xf numFmtId="0" fontId="57" fillId="0" borderId="0" xfId="1" applyFont="1" applyAlignment="1">
      <alignment horizontal="right" vertical="top" wrapText="1" indent="3" readingOrder="2"/>
    </xf>
    <xf numFmtId="0" fontId="56" fillId="0" borderId="0" xfId="1" applyFont="1" applyAlignment="1">
      <alignment horizontal="right" vertical="top" wrapText="1" indent="3" readingOrder="2"/>
    </xf>
    <xf numFmtId="0" fontId="55" fillId="0" borderId="0" xfId="1" applyFont="1" applyAlignment="1">
      <alignment horizontal="center" vertical="center" wrapText="1" readingOrder="1"/>
    </xf>
    <xf numFmtId="0" fontId="20" fillId="0" borderId="0" xfId="1" applyFont="1" applyAlignment="1">
      <alignment horizontal="distributed" vertical="center" wrapText="1" readingOrder="1"/>
    </xf>
    <xf numFmtId="0" fontId="19" fillId="0" borderId="0" xfId="1" applyFont="1" applyAlignment="1">
      <alignment horizontal="center" vertical="center" wrapText="1" readingOrder="1"/>
    </xf>
    <xf numFmtId="0" fontId="56" fillId="0" borderId="0" xfId="1" applyFont="1" applyAlignment="1">
      <alignment horizontal="right" vertical="top" wrapText="1" indent="1" readingOrder="2"/>
    </xf>
    <xf numFmtId="0" fontId="8" fillId="0" borderId="0" xfId="1" applyFont="1" applyAlignment="1">
      <alignment horizontal="left" vertical="top" wrapText="1" indent="1" readingOrder="1"/>
    </xf>
    <xf numFmtId="0" fontId="61" fillId="0" borderId="0" xfId="0" applyFont="1" applyAlignment="1">
      <alignment horizontal="left" vertical="center" wrapText="1" indent="3" readingOrder="1"/>
    </xf>
    <xf numFmtId="0" fontId="10" fillId="0" borderId="0" xfId="0" applyFont="1" applyAlignment="1">
      <alignment horizontal="center" vertical="center" wrapText="1" readingOrder="1"/>
    </xf>
    <xf numFmtId="49" fontId="20"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164" fontId="4" fillId="0" borderId="0" xfId="0" applyNumberFormat="1" applyFont="1" applyAlignment="1">
      <alignment horizontal="center" vertical="center"/>
    </xf>
    <xf numFmtId="49" fontId="4" fillId="0" borderId="0" xfId="0" applyNumberFormat="1" applyFont="1" applyAlignment="1">
      <alignment horizontal="center" vertical="center"/>
    </xf>
    <xf numFmtId="49" fontId="3" fillId="4" borderId="42" xfId="0" applyNumberFormat="1" applyFont="1" applyFill="1" applyBorder="1" applyAlignment="1">
      <alignment horizontal="center" vertical="center" wrapText="1"/>
    </xf>
    <xf numFmtId="49" fontId="3" fillId="4" borderId="44" xfId="0" applyNumberFormat="1" applyFont="1" applyFill="1" applyBorder="1" applyAlignment="1">
      <alignment horizontal="center" vertical="center" wrapText="1"/>
    </xf>
    <xf numFmtId="49" fontId="3" fillId="4" borderId="43" xfId="0" applyNumberFormat="1" applyFont="1" applyFill="1" applyBorder="1" applyAlignment="1">
      <alignment horizontal="center" vertical="center" wrapText="1"/>
    </xf>
    <xf numFmtId="49" fontId="4" fillId="4" borderId="42" xfId="0" applyNumberFormat="1" applyFont="1" applyFill="1" applyBorder="1" applyAlignment="1">
      <alignment horizontal="center" vertical="center"/>
    </xf>
    <xf numFmtId="49" fontId="4" fillId="4" borderId="42" xfId="0" applyNumberFormat="1" applyFont="1" applyFill="1" applyBorder="1" applyAlignment="1">
      <alignment horizontal="center" vertical="center" wrapText="1"/>
    </xf>
    <xf numFmtId="49" fontId="4" fillId="4" borderId="44" xfId="0" applyNumberFormat="1" applyFont="1" applyFill="1" applyBorder="1" applyAlignment="1">
      <alignment horizontal="center" vertical="center" wrapText="1"/>
    </xf>
    <xf numFmtId="49" fontId="4" fillId="4" borderId="43" xfId="0" applyNumberFormat="1" applyFont="1" applyFill="1" applyBorder="1" applyAlignment="1">
      <alignment horizontal="center" vertical="center" wrapText="1"/>
    </xf>
    <xf numFmtId="49" fontId="35" fillId="3" borderId="39" xfId="0" applyNumberFormat="1" applyFont="1" applyFill="1" applyBorder="1" applyAlignment="1">
      <alignment horizontal="left" vertical="center" wrapText="1" indent="1"/>
    </xf>
    <xf numFmtId="49" fontId="35" fillId="3" borderId="37" xfId="0" applyNumberFormat="1" applyFont="1" applyFill="1" applyBorder="1" applyAlignment="1">
      <alignment horizontal="left" vertical="center" wrapText="1" indent="1"/>
    </xf>
    <xf numFmtId="49" fontId="4" fillId="3" borderId="39" xfId="0" applyNumberFormat="1" applyFont="1" applyFill="1" applyBorder="1" applyAlignment="1">
      <alignment horizontal="right" vertical="center" wrapText="1" indent="1"/>
    </xf>
    <xf numFmtId="49" fontId="4" fillId="3" borderId="37" xfId="0" applyNumberFormat="1" applyFont="1" applyFill="1" applyBorder="1" applyAlignment="1">
      <alignment horizontal="right" vertical="center" wrapText="1" indent="1"/>
    </xf>
    <xf numFmtId="49" fontId="35" fillId="4" borderId="37" xfId="0" applyNumberFormat="1" applyFont="1" applyFill="1" applyBorder="1" applyAlignment="1">
      <alignment horizontal="left" vertical="center" wrapText="1" indent="1"/>
    </xf>
    <xf numFmtId="49" fontId="4" fillId="4" borderId="37" xfId="0" applyNumberFormat="1" applyFont="1" applyFill="1" applyBorder="1" applyAlignment="1">
      <alignment horizontal="right" vertical="center" wrapText="1" indent="1"/>
    </xf>
    <xf numFmtId="49" fontId="35" fillId="4" borderId="40" xfId="0" applyNumberFormat="1" applyFont="1" applyFill="1" applyBorder="1" applyAlignment="1">
      <alignment horizontal="left" vertical="center" wrapText="1" indent="1"/>
    </xf>
    <xf numFmtId="49" fontId="4" fillId="4" borderId="40" xfId="0" applyNumberFormat="1" applyFont="1" applyFill="1" applyBorder="1" applyAlignment="1">
      <alignment horizontal="right" vertical="center" wrapText="1" indent="1"/>
    </xf>
    <xf numFmtId="49" fontId="57" fillId="4" borderId="39" xfId="0" applyNumberFormat="1" applyFont="1" applyFill="1" applyBorder="1" applyAlignment="1">
      <alignment horizontal="left" vertical="center" wrapText="1" indent="1"/>
    </xf>
    <xf numFmtId="49" fontId="35" fillId="4" borderId="45" xfId="0" applyNumberFormat="1" applyFont="1" applyFill="1" applyBorder="1" applyAlignment="1">
      <alignment horizontal="left" vertical="center" wrapText="1" indent="1"/>
    </xf>
    <xf numFmtId="49" fontId="4" fillId="4" borderId="39" xfId="0" applyNumberFormat="1" applyFont="1" applyFill="1" applyBorder="1" applyAlignment="1">
      <alignment horizontal="center" vertical="center"/>
    </xf>
    <xf numFmtId="49" fontId="4" fillId="4" borderId="37" xfId="0" applyNumberFormat="1" applyFont="1" applyFill="1" applyBorder="1" applyAlignment="1">
      <alignment horizontal="center" vertical="center"/>
    </xf>
    <xf numFmtId="49" fontId="4" fillId="4" borderId="45" xfId="0" applyNumberFormat="1" applyFont="1" applyFill="1" applyBorder="1" applyAlignment="1">
      <alignment horizontal="center" vertical="center"/>
    </xf>
    <xf numFmtId="49" fontId="35" fillId="3" borderId="38" xfId="0" applyNumberFormat="1" applyFont="1" applyFill="1" applyBorder="1" applyAlignment="1">
      <alignment horizontal="left" vertical="center" wrapText="1" indent="1"/>
    </xf>
    <xf numFmtId="49" fontId="4" fillId="3" borderId="38" xfId="0" applyNumberFormat="1" applyFont="1" applyFill="1" applyBorder="1" applyAlignment="1">
      <alignment horizontal="right" vertical="center" wrapText="1" indent="1"/>
    </xf>
    <xf numFmtId="0" fontId="3" fillId="7" borderId="37" xfId="0" applyFont="1" applyFill="1" applyBorder="1" applyAlignment="1">
      <alignment horizontal="left" vertical="center"/>
    </xf>
    <xf numFmtId="0" fontId="3" fillId="7" borderId="40" xfId="0" applyFont="1" applyFill="1" applyBorder="1" applyAlignment="1">
      <alignment horizontal="left" vertical="center"/>
    </xf>
    <xf numFmtId="49" fontId="35" fillId="3" borderId="37" xfId="10" applyNumberFormat="1" applyFont="1" applyFill="1" applyBorder="1" applyAlignment="1">
      <alignment horizontal="left" vertical="center" wrapText="1" indent="1"/>
    </xf>
    <xf numFmtId="49" fontId="4" fillId="3" borderId="37" xfId="10" applyNumberFormat="1" applyFont="1" applyFill="1" applyBorder="1" applyAlignment="1">
      <alignment horizontal="right" vertical="center" wrapText="1" indent="1"/>
    </xf>
    <xf numFmtId="49" fontId="35" fillId="4" borderId="37" xfId="10" applyNumberFormat="1" applyFont="1" applyFill="1" applyBorder="1" applyAlignment="1">
      <alignment horizontal="left" vertical="center" wrapText="1" indent="1"/>
    </xf>
    <xf numFmtId="49" fontId="35" fillId="4" borderId="40" xfId="10" applyNumberFormat="1" applyFont="1" applyFill="1" applyBorder="1" applyAlignment="1">
      <alignment horizontal="left" vertical="center" wrapText="1" indent="1"/>
    </xf>
    <xf numFmtId="49" fontId="4" fillId="4" borderId="37" xfId="10" applyNumberFormat="1" applyFont="1" applyFill="1" applyBorder="1" applyAlignment="1">
      <alignment horizontal="right" vertical="center" wrapText="1" indent="1"/>
    </xf>
    <xf numFmtId="49" fontId="4" fillId="4" borderId="40" xfId="10" applyNumberFormat="1" applyFont="1" applyFill="1" applyBorder="1" applyAlignment="1">
      <alignment horizontal="right" vertical="center" wrapText="1" indent="1"/>
    </xf>
    <xf numFmtId="49" fontId="6" fillId="3" borderId="39" xfId="10" applyNumberFormat="1" applyFont="1" applyFill="1" applyBorder="1" applyAlignment="1">
      <alignment horizontal="center" vertical="center"/>
    </xf>
    <xf numFmtId="49" fontId="6" fillId="3" borderId="37" xfId="10" applyNumberFormat="1" applyFont="1" applyFill="1" applyBorder="1" applyAlignment="1">
      <alignment horizontal="center" vertical="center"/>
    </xf>
    <xf numFmtId="49" fontId="6" fillId="3" borderId="40" xfId="10" applyNumberFormat="1" applyFont="1" applyFill="1" applyBorder="1" applyAlignment="1">
      <alignment horizontal="center" vertical="center"/>
    </xf>
    <xf numFmtId="49" fontId="4" fillId="3" borderId="39" xfId="10" applyNumberFormat="1" applyFont="1" applyFill="1" applyBorder="1" applyAlignment="1">
      <alignment horizontal="center" vertical="center"/>
    </xf>
    <xf numFmtId="49" fontId="4" fillId="3" borderId="37" xfId="10" applyNumberFormat="1" applyFont="1" applyFill="1" applyBorder="1" applyAlignment="1">
      <alignment horizontal="center" vertical="center"/>
    </xf>
    <xf numFmtId="49" fontId="4" fillId="3" borderId="40" xfId="10" applyNumberFormat="1" applyFont="1" applyFill="1" applyBorder="1" applyAlignment="1">
      <alignment horizontal="center" vertical="center"/>
    </xf>
    <xf numFmtId="49" fontId="35" fillId="3" borderId="39" xfId="10" applyNumberFormat="1" applyFont="1" applyFill="1" applyBorder="1" applyAlignment="1">
      <alignment horizontal="left" vertical="center" wrapText="1" indent="1"/>
    </xf>
    <xf numFmtId="49" fontId="4" fillId="3" borderId="39" xfId="10" applyNumberFormat="1" applyFont="1" applyFill="1" applyBorder="1" applyAlignment="1">
      <alignment horizontal="right" vertical="center" wrapText="1" indent="1"/>
    </xf>
    <xf numFmtId="0" fontId="10" fillId="0" borderId="0" xfId="10" applyFont="1" applyAlignment="1">
      <alignment horizontal="center" vertical="center" wrapText="1" readingOrder="1"/>
    </xf>
    <xf numFmtId="49" fontId="20" fillId="0" borderId="0" xfId="10" applyNumberFormat="1" applyFont="1" applyAlignment="1">
      <alignment horizontal="center" vertical="center" wrapText="1"/>
    </xf>
    <xf numFmtId="49" fontId="4" fillId="0" borderId="0" xfId="10" applyNumberFormat="1" applyFont="1" applyAlignment="1">
      <alignment horizontal="center" vertical="center" wrapText="1"/>
    </xf>
    <xf numFmtId="164" fontId="4" fillId="0" borderId="0" xfId="10" applyNumberFormat="1" applyFont="1" applyAlignment="1">
      <alignment horizontal="center" vertical="center"/>
    </xf>
    <xf numFmtId="49" fontId="4" fillId="0" borderId="0" xfId="10" applyNumberFormat="1" applyFont="1" applyAlignment="1">
      <alignment horizontal="center" vertical="center"/>
    </xf>
    <xf numFmtId="49" fontId="3" fillId="4" borderId="42" xfId="10" applyNumberFormat="1" applyFont="1" applyFill="1" applyBorder="1" applyAlignment="1">
      <alignment horizontal="center" vertical="center" wrapText="1"/>
    </xf>
    <xf numFmtId="49" fontId="3" fillId="4" borderId="44" xfId="10" applyNumberFormat="1" applyFont="1" applyFill="1" applyBorder="1" applyAlignment="1">
      <alignment horizontal="center" vertical="center" wrapText="1"/>
    </xf>
    <xf numFmtId="49" fontId="3" fillId="4" borderId="43" xfId="10" applyNumberFormat="1" applyFont="1" applyFill="1" applyBorder="1" applyAlignment="1">
      <alignment horizontal="center" vertical="center" wrapText="1"/>
    </xf>
    <xf numFmtId="49" fontId="4" fillId="4" borderId="42" xfId="10" applyNumberFormat="1" applyFont="1" applyFill="1" applyBorder="1" applyAlignment="1">
      <alignment horizontal="center" vertical="center"/>
    </xf>
    <xf numFmtId="49" fontId="4" fillId="4" borderId="42" xfId="10" applyNumberFormat="1" applyFont="1" applyFill="1" applyBorder="1" applyAlignment="1">
      <alignment horizontal="center" vertical="center" wrapText="1"/>
    </xf>
    <xf numFmtId="49" fontId="4" fillId="4" borderId="44" xfId="10" applyNumberFormat="1" applyFont="1" applyFill="1" applyBorder="1" applyAlignment="1">
      <alignment horizontal="center" vertical="center" wrapText="1"/>
    </xf>
    <xf numFmtId="49" fontId="4" fillId="4" borderId="43" xfId="10" applyNumberFormat="1" applyFont="1" applyFill="1" applyBorder="1" applyAlignment="1">
      <alignment horizontal="center" vertical="center" wrapText="1"/>
    </xf>
    <xf numFmtId="49" fontId="35" fillId="3" borderId="36" xfId="0" applyNumberFormat="1" applyFont="1" applyFill="1" applyBorder="1" applyAlignment="1">
      <alignment horizontal="left" vertical="center" wrapText="1" indent="1"/>
    </xf>
    <xf numFmtId="49" fontId="4" fillId="3" borderId="36" xfId="0" applyNumberFormat="1" applyFont="1" applyFill="1" applyBorder="1" applyAlignment="1">
      <alignment horizontal="right" vertical="center" wrapText="1" indent="1"/>
    </xf>
    <xf numFmtId="49" fontId="4" fillId="4" borderId="38" xfId="0" applyNumberFormat="1" applyFont="1" applyFill="1" applyBorder="1" applyAlignment="1">
      <alignment horizontal="right" vertical="center" wrapText="1" indent="1"/>
    </xf>
    <xf numFmtId="49" fontId="35" fillId="4" borderId="38" xfId="0" applyNumberFormat="1" applyFont="1" applyFill="1" applyBorder="1" applyAlignment="1">
      <alignment horizontal="left" vertical="center" wrapText="1" indent="1"/>
    </xf>
    <xf numFmtId="49" fontId="57" fillId="0" borderId="46" xfId="0" applyNumberFormat="1" applyFont="1" applyFill="1" applyBorder="1" applyAlignment="1">
      <alignment horizontal="left" vertical="center" wrapText="1" indent="1"/>
    </xf>
    <xf numFmtId="49" fontId="35" fillId="0" borderId="37" xfId="0" applyNumberFormat="1" applyFont="1" applyFill="1" applyBorder="1" applyAlignment="1">
      <alignment horizontal="left" vertical="center" wrapText="1" indent="1"/>
    </xf>
    <xf numFmtId="49" fontId="35" fillId="0" borderId="45" xfId="0" applyNumberFormat="1" applyFont="1" applyFill="1" applyBorder="1" applyAlignment="1">
      <alignment horizontal="left" vertical="center" wrapText="1" indent="1"/>
    </xf>
    <xf numFmtId="49" fontId="4" fillId="0" borderId="46"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0" fontId="4" fillId="0" borderId="0" xfId="0" applyFont="1" applyAlignment="1">
      <alignment horizontal="center" readingOrder="1"/>
    </xf>
    <xf numFmtId="0" fontId="3" fillId="0" borderId="0" xfId="0" applyFont="1" applyAlignment="1">
      <alignment horizontal="center" wrapText="1"/>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6" fillId="5" borderId="1"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14" fillId="0" borderId="0" xfId="0" applyFont="1" applyAlignment="1">
      <alignment horizontal="center" vertical="center"/>
    </xf>
    <xf numFmtId="0" fontId="11" fillId="0" borderId="24" xfId="0" applyFont="1" applyBorder="1" applyAlignment="1">
      <alignment horizontal="center" vertical="center"/>
    </xf>
    <xf numFmtId="0" fontId="11" fillId="0" borderId="0" xfId="0" applyFont="1" applyAlignment="1">
      <alignment horizontal="center" vertical="center"/>
    </xf>
    <xf numFmtId="0" fontId="0" fillId="0" borderId="31" xfId="0" applyBorder="1" applyAlignment="1">
      <alignment horizontal="center" vertical="center"/>
    </xf>
    <xf numFmtId="0" fontId="6" fillId="5" borderId="11"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0" fillId="0" borderId="33" xfId="0" applyBorder="1" applyAlignment="1">
      <alignment horizontal="center" vertical="center"/>
    </xf>
    <xf numFmtId="0" fontId="6" fillId="5" borderId="20" xfId="0" applyFont="1" applyFill="1" applyBorder="1" applyAlignment="1">
      <alignment horizontal="center" vertical="center" wrapText="1"/>
    </xf>
    <xf numFmtId="0" fontId="6" fillId="5" borderId="29"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5" fillId="5" borderId="20" xfId="0" applyFont="1"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5" fillId="5" borderId="32" xfId="0" applyFont="1" applyFill="1" applyBorder="1" applyAlignment="1">
      <alignment horizontal="center" vertical="center"/>
    </xf>
    <xf numFmtId="0" fontId="0" fillId="5" borderId="32" xfId="0" applyFill="1" applyBorder="1" applyAlignment="1">
      <alignment horizontal="center" vertical="center"/>
    </xf>
    <xf numFmtId="0" fontId="6" fillId="5" borderId="20" xfId="0" applyFont="1"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cellXfs>
  <cellStyles count="11">
    <cellStyle name="Normal" xfId="0" builtinId="0"/>
    <cellStyle name="Normal 2" xfId="1" xr:uid="{00000000-0005-0000-0000-000001000000}"/>
    <cellStyle name="Normal 2 2" xfId="2" xr:uid="{00000000-0005-0000-0000-000002000000}"/>
    <cellStyle name="Normal 3" xfId="3" xr:uid="{00000000-0005-0000-0000-000003000000}"/>
    <cellStyle name="Normal 3 2" xfId="4" xr:uid="{00000000-0005-0000-0000-000004000000}"/>
    <cellStyle name="Normal 4" xfId="5" xr:uid="{00000000-0005-0000-0000-000005000000}"/>
    <cellStyle name="Normal 5" xfId="8" xr:uid="{00000000-0005-0000-0000-000006000000}"/>
    <cellStyle name="Normal 5 2" xfId="9" xr:uid="{00000000-0005-0000-0000-000007000000}"/>
    <cellStyle name="Normal 6" xfId="7" xr:uid="{00000000-0005-0000-0000-000008000000}"/>
    <cellStyle name="Normal 7" xfId="10" xr:uid="{5EAC8105-F7DE-4D05-8107-F343941325C0}"/>
    <cellStyle name="Normal 8"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rtl="1">
              <a:defRPr lang="en-US" sz="1100">
                <a:latin typeface="Arial" panose="020B0604020202020204" pitchFamily="34" charset="0"/>
                <a:cs typeface="Arial" panose="020B0604020202020204" pitchFamily="34" charset="0"/>
              </a:defRPr>
            </a:pPr>
            <a:r>
              <a:rPr lang="ar-QA" sz="1100">
                <a:latin typeface="Arial" panose="020B0604020202020204" pitchFamily="34" charset="0"/>
                <a:cs typeface="Arial" panose="020B0604020202020204" pitchFamily="34" charset="0"/>
              </a:rPr>
              <a:t>  الشهور   </a:t>
            </a:r>
            <a:r>
              <a:rPr lang="en-US" sz="1100">
                <a:latin typeface="Arial" panose="020B0604020202020204" pitchFamily="34" charset="0"/>
                <a:cs typeface="Arial" panose="020B0604020202020204" pitchFamily="34" charset="0"/>
              </a:rPr>
              <a:t>Month</a:t>
            </a:r>
          </a:p>
        </c:rich>
      </c:tx>
      <c:layout>
        <c:manualLayout>
          <c:xMode val="edge"/>
          <c:yMode val="edge"/>
          <c:x val="0.41824868287986727"/>
          <c:y val="0.95324688658836221"/>
        </c:manualLayout>
      </c:layout>
      <c:overlay val="0"/>
    </c:title>
    <c:autoTitleDeleted val="0"/>
    <c:plotArea>
      <c:layout>
        <c:manualLayout>
          <c:layoutTarget val="inner"/>
          <c:xMode val="edge"/>
          <c:yMode val="edge"/>
          <c:x val="1.5423443634324173E-2"/>
          <c:y val="2.0600770714980569E-2"/>
          <c:w val="0.94033114586139421"/>
          <c:h val="0.8510364324343761"/>
        </c:manualLayout>
      </c:layout>
      <c:barChart>
        <c:barDir val="col"/>
        <c:grouping val="clustered"/>
        <c:varyColors val="0"/>
        <c:ser>
          <c:idx val="0"/>
          <c:order val="0"/>
          <c:tx>
            <c:strRef>
              <c:f>'Gr-1'!$V$18</c:f>
              <c:strCache>
                <c:ptCount val="1"/>
                <c:pt idx="0">
                  <c:v>الشهور
 Month</c:v>
                </c:pt>
              </c:strCache>
            </c:strRef>
          </c:tx>
          <c:invertIfNegative val="0"/>
          <c:dLbls>
            <c:spPr>
              <a:noFill/>
              <a:ln>
                <a:noFill/>
              </a:ln>
              <a:effectLst/>
            </c:spPr>
            <c:txPr>
              <a:bodyPr/>
              <a:lstStyle/>
              <a:p>
                <a:pPr>
                  <a:defRPr lang="en-US" sz="8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'Gr-1'!$P$19:$AA$19</c:f>
              <c:strCache>
                <c:ptCount val="12"/>
                <c:pt idx="0">
                  <c:v>يناير
January</c:v>
                </c:pt>
                <c:pt idx="1">
                  <c:v>فبراير
February</c:v>
                </c:pt>
                <c:pt idx="2">
                  <c:v>مارس
March</c:v>
                </c:pt>
                <c:pt idx="3">
                  <c:v>ابريل
April</c:v>
                </c:pt>
                <c:pt idx="4">
                  <c:v>مايو
May</c:v>
                </c:pt>
                <c:pt idx="5">
                  <c:v>يونيو
June</c:v>
                </c:pt>
                <c:pt idx="6">
                  <c:v>يوليو
July</c:v>
                </c:pt>
                <c:pt idx="7">
                  <c:v>اغسطس
August</c:v>
                </c:pt>
                <c:pt idx="8">
                  <c:v>سبتمبر
September</c:v>
                </c:pt>
                <c:pt idx="9">
                  <c:v>اكتوبر
October</c:v>
                </c:pt>
                <c:pt idx="10">
                  <c:v>نوفمبر
November</c:v>
                </c:pt>
                <c:pt idx="11">
                  <c:v>ديسمبر
December</c:v>
                </c:pt>
              </c:strCache>
            </c:strRef>
          </c:cat>
          <c:val>
            <c:numRef>
              <c:f>'Gr-1'!$P$20:$AA$20</c:f>
              <c:numCache>
                <c:formatCode>General</c:formatCode>
                <c:ptCount val="12"/>
                <c:pt idx="0">
                  <c:v>388</c:v>
                </c:pt>
                <c:pt idx="1">
                  <c:v>331</c:v>
                </c:pt>
                <c:pt idx="2">
                  <c:v>362</c:v>
                </c:pt>
                <c:pt idx="3">
                  <c:v>355</c:v>
                </c:pt>
                <c:pt idx="4">
                  <c:v>352</c:v>
                </c:pt>
                <c:pt idx="5">
                  <c:v>331</c:v>
                </c:pt>
                <c:pt idx="6">
                  <c:v>348</c:v>
                </c:pt>
                <c:pt idx="7">
                  <c:v>384</c:v>
                </c:pt>
                <c:pt idx="8">
                  <c:v>397</c:v>
                </c:pt>
                <c:pt idx="9">
                  <c:v>402</c:v>
                </c:pt>
                <c:pt idx="10">
                  <c:v>349</c:v>
                </c:pt>
                <c:pt idx="11">
                  <c:v>363</c:v>
                </c:pt>
              </c:numCache>
            </c:numRef>
          </c:val>
          <c:extLst>
            <c:ext xmlns:c16="http://schemas.microsoft.com/office/drawing/2014/chart" uri="{C3380CC4-5D6E-409C-BE32-E72D297353CC}">
              <c16:uniqueId val="{00000000-BD18-4ACF-A434-0D09DBC84D1C}"/>
            </c:ext>
          </c:extLst>
        </c:ser>
        <c:dLbls>
          <c:showLegendKey val="0"/>
          <c:showVal val="0"/>
          <c:showCatName val="0"/>
          <c:showSerName val="0"/>
          <c:showPercent val="0"/>
          <c:showBubbleSize val="0"/>
        </c:dLbls>
        <c:gapWidth val="100"/>
        <c:axId val="104039936"/>
        <c:axId val="104041472"/>
      </c:barChart>
      <c:catAx>
        <c:axId val="104039936"/>
        <c:scaling>
          <c:orientation val="minMax"/>
        </c:scaling>
        <c:delete val="0"/>
        <c:axPos val="b"/>
        <c:numFmt formatCode="General" sourceLinked="0"/>
        <c:majorTickMark val="out"/>
        <c:minorTickMark val="none"/>
        <c:tickLblPos val="nextTo"/>
        <c:txPr>
          <a:bodyPr/>
          <a:lstStyle/>
          <a:p>
            <a:pPr>
              <a:defRPr lang="en-US" b="1">
                <a:latin typeface="Arial" panose="020B0604020202020204" pitchFamily="34" charset="0"/>
                <a:cs typeface="Arial" panose="020B0604020202020204" pitchFamily="34" charset="0"/>
              </a:defRPr>
            </a:pPr>
            <a:endParaRPr lang="en-US"/>
          </a:p>
        </c:txPr>
        <c:crossAx val="104041472"/>
        <c:crosses val="autoZero"/>
        <c:auto val="1"/>
        <c:lblAlgn val="ctr"/>
        <c:lblOffset val="100"/>
        <c:noMultiLvlLbl val="0"/>
      </c:catAx>
      <c:valAx>
        <c:axId val="104041472"/>
        <c:scaling>
          <c:orientation val="minMax"/>
        </c:scaling>
        <c:delete val="0"/>
        <c:axPos val="l"/>
        <c:numFmt formatCode="General" sourceLinked="1"/>
        <c:majorTickMark val="none"/>
        <c:minorTickMark val="none"/>
        <c:tickLblPos val="nextTo"/>
        <c:txPr>
          <a:bodyPr/>
          <a:lstStyle/>
          <a:p>
            <a:pPr>
              <a:defRPr lang="en-US" sz="800" b="1">
                <a:latin typeface="Arial" panose="020B0604020202020204" pitchFamily="34" charset="0"/>
                <a:cs typeface="Arial" panose="020B0604020202020204" pitchFamily="34" charset="0"/>
              </a:defRPr>
            </a:pPr>
            <a:endParaRPr lang="en-US"/>
          </a:p>
        </c:txPr>
        <c:crossAx val="104039936"/>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lang="en-US" sz="1200">
                <a:latin typeface="Arial" panose="020B0604020202020204" pitchFamily="34" charset="0"/>
                <a:cs typeface="Arial" panose="020B0604020202020204" pitchFamily="34" charset="0"/>
              </a:defRPr>
            </a:pPr>
            <a:r>
              <a:rPr lang="ar-QA" sz="1200">
                <a:latin typeface="Arial" panose="020B0604020202020204" pitchFamily="34" charset="0"/>
                <a:cs typeface="Arial" panose="020B0604020202020204" pitchFamily="34" charset="0"/>
              </a:rPr>
              <a:t>نوع السفينة
</a:t>
            </a:r>
            <a:r>
              <a:rPr lang="en-US" sz="1050">
                <a:latin typeface="Arial" panose="020B0604020202020204" pitchFamily="34" charset="0"/>
                <a:cs typeface="Arial" panose="020B0604020202020204" pitchFamily="34" charset="0"/>
              </a:rPr>
              <a:t>Type of Vessel</a:t>
            </a:r>
            <a:endParaRPr lang="en-US" sz="1200">
              <a:latin typeface="Arial" panose="020B0604020202020204" pitchFamily="34" charset="0"/>
              <a:cs typeface="Arial" panose="020B0604020202020204" pitchFamily="34" charset="0"/>
            </a:endParaRPr>
          </a:p>
        </c:rich>
      </c:tx>
      <c:layout>
        <c:manualLayout>
          <c:xMode val="edge"/>
          <c:yMode val="edge"/>
          <c:x val="0.43177543325867801"/>
          <c:y val="0.91853099697838392"/>
        </c:manualLayout>
      </c:layout>
      <c:overlay val="0"/>
    </c:title>
    <c:autoTitleDeleted val="0"/>
    <c:plotArea>
      <c:layout>
        <c:manualLayout>
          <c:layoutTarget val="inner"/>
          <c:xMode val="edge"/>
          <c:yMode val="edge"/>
          <c:x val="1.6398330351818723E-2"/>
          <c:y val="3.1504551988500232E-2"/>
          <c:w val="0.93389864728447403"/>
          <c:h val="0.75372619182469403"/>
        </c:manualLayout>
      </c:layout>
      <c:barChart>
        <c:barDir val="col"/>
        <c:grouping val="clustered"/>
        <c:varyColors val="0"/>
        <c:ser>
          <c:idx val="0"/>
          <c:order val="0"/>
          <c:tx>
            <c:strRef>
              <c:f>'Gr-2'!$R$8:$T$8</c:f>
              <c:strCache>
                <c:ptCount val="3"/>
                <c:pt idx="0">
                  <c:v>نوع السفينة
Type of Vessel</c:v>
                </c:pt>
              </c:strCache>
            </c:strRef>
          </c:tx>
          <c:invertIfNegative val="0"/>
          <c:dLbls>
            <c:spPr>
              <a:noFill/>
              <a:ln>
                <a:noFill/>
              </a:ln>
              <a:effectLst/>
            </c:spPr>
            <c:txPr>
              <a:bodyPr/>
              <a:lstStyle/>
              <a:p>
                <a:pPr>
                  <a:defRPr lang="en-US" sz="8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'Gr-2'!$O$5:$W$5</c:f>
              <c:strCache>
                <c:ptCount val="9"/>
                <c:pt idx="0">
                  <c:v>أخرى
Other</c:v>
                </c:pt>
                <c:pt idx="1">
                  <c:v>ناقلات ركاب
Passengers Vessels
</c:v>
                </c:pt>
                <c:pt idx="2">
                  <c:v>ناقلات مركبات
Vehicles Vessels
</c:v>
                </c:pt>
                <c:pt idx="3">
                  <c:v>أغنام حية
Live Sheep
</c:v>
                </c:pt>
                <c:pt idx="4">
                  <c:v>مواد سائبة
Loose Materials
</c:v>
                </c:pt>
                <c:pt idx="5">
                  <c:v>حاويات
Containers</c:v>
                </c:pt>
                <c:pt idx="6">
                  <c:v>بضائع عامة
Generals goods
</c:v>
                </c:pt>
                <c:pt idx="7">
                  <c:v>ناقلات غاز
Gas Tankers
</c:v>
                </c:pt>
                <c:pt idx="8">
                  <c:v>ناقلات نفط
Oil Tankers
</c:v>
                </c:pt>
              </c:strCache>
            </c:strRef>
          </c:cat>
          <c:val>
            <c:numRef>
              <c:f>'Gr-2'!$O$6:$W$6</c:f>
              <c:numCache>
                <c:formatCode>General</c:formatCode>
                <c:ptCount val="9"/>
                <c:pt idx="0">
                  <c:v>433</c:v>
                </c:pt>
                <c:pt idx="1">
                  <c:v>80</c:v>
                </c:pt>
                <c:pt idx="2">
                  <c:v>165</c:v>
                </c:pt>
                <c:pt idx="3">
                  <c:v>851</c:v>
                </c:pt>
                <c:pt idx="4">
                  <c:v>581</c:v>
                </c:pt>
                <c:pt idx="5">
                  <c:v>1394</c:v>
                </c:pt>
                <c:pt idx="6">
                  <c:v>359</c:v>
                </c:pt>
                <c:pt idx="7">
                  <c:v>185</c:v>
                </c:pt>
                <c:pt idx="8">
                  <c:v>314</c:v>
                </c:pt>
              </c:numCache>
            </c:numRef>
          </c:val>
          <c:extLst>
            <c:ext xmlns:c16="http://schemas.microsoft.com/office/drawing/2014/chart" uri="{C3380CC4-5D6E-409C-BE32-E72D297353CC}">
              <c16:uniqueId val="{00000000-FB7F-47A5-82A6-31029CA5C163}"/>
            </c:ext>
          </c:extLst>
        </c:ser>
        <c:dLbls>
          <c:showLegendKey val="0"/>
          <c:showVal val="0"/>
          <c:showCatName val="0"/>
          <c:showSerName val="0"/>
          <c:showPercent val="0"/>
          <c:showBubbleSize val="0"/>
        </c:dLbls>
        <c:gapWidth val="100"/>
        <c:axId val="101101952"/>
        <c:axId val="101103488"/>
      </c:barChart>
      <c:catAx>
        <c:axId val="101101952"/>
        <c:scaling>
          <c:orientation val="minMax"/>
        </c:scaling>
        <c:delete val="0"/>
        <c:axPos val="b"/>
        <c:numFmt formatCode="General" sourceLinked="0"/>
        <c:majorTickMark val="out"/>
        <c:minorTickMark val="none"/>
        <c:tickLblPos val="nextTo"/>
        <c:txPr>
          <a:bodyPr/>
          <a:lstStyle/>
          <a:p>
            <a:pPr>
              <a:defRPr lang="en-US" b="1">
                <a:latin typeface="Arial" panose="020B0604020202020204" pitchFamily="34" charset="0"/>
                <a:cs typeface="Arial" panose="020B0604020202020204" pitchFamily="34" charset="0"/>
              </a:defRPr>
            </a:pPr>
            <a:endParaRPr lang="en-US"/>
          </a:p>
        </c:txPr>
        <c:crossAx val="101103488"/>
        <c:crosses val="autoZero"/>
        <c:auto val="1"/>
        <c:lblAlgn val="ctr"/>
        <c:lblOffset val="100"/>
        <c:noMultiLvlLbl val="0"/>
      </c:catAx>
      <c:valAx>
        <c:axId val="101103488"/>
        <c:scaling>
          <c:orientation val="minMax"/>
          <c:max val="2500"/>
          <c:min val="0"/>
        </c:scaling>
        <c:delete val="0"/>
        <c:axPos val="l"/>
        <c:numFmt formatCode="General" sourceLinked="1"/>
        <c:majorTickMark val="none"/>
        <c:minorTickMark val="none"/>
        <c:tickLblPos val="nextTo"/>
        <c:txPr>
          <a:bodyPr/>
          <a:lstStyle/>
          <a:p>
            <a:pPr>
              <a:defRPr lang="en-US" sz="800" b="1">
                <a:latin typeface="Arial" panose="020B0604020202020204" pitchFamily="34" charset="0"/>
                <a:cs typeface="Arial" panose="020B0604020202020204" pitchFamily="34" charset="0"/>
              </a:defRPr>
            </a:pPr>
            <a:endParaRPr lang="en-US"/>
          </a:p>
        </c:txPr>
        <c:crossAx val="101101952"/>
        <c:crosses val="autoZero"/>
        <c:crossBetween val="between"/>
        <c:majorUnit val="100"/>
        <c:minorUnit val="50"/>
      </c:valAx>
      <c:spPr>
        <a:ln>
          <a:noFill/>
        </a:ln>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wmf"/></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2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1177636</xdr:colOff>
      <xdr:row>42</xdr:row>
      <xdr:rowOff>0</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918224" cy="6600265"/>
        </a:xfrm>
        <a:prstGeom prst="rect">
          <a:avLst/>
        </a:prstGeom>
      </xdr:spPr>
    </xdr:pic>
    <xdr:clientData/>
  </xdr:twoCellAnchor>
  <xdr:twoCellAnchor>
    <xdr:from>
      <xdr:col>0</xdr:col>
      <xdr:colOff>0</xdr:colOff>
      <xdr:row>17</xdr:row>
      <xdr:rowOff>43149</xdr:rowOff>
    </xdr:from>
    <xdr:to>
      <xdr:col>13</xdr:col>
      <xdr:colOff>710045</xdr:colOff>
      <xdr:row>26</xdr:row>
      <xdr:rowOff>142853</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0" y="2795874"/>
          <a:ext cx="8634845" cy="1557029"/>
        </a:xfrm>
        <a:prstGeom prst="rect">
          <a:avLst/>
        </a:prstGeom>
        <a:noFill/>
        <a:ln w="76200" cmpd="thickThin">
          <a:noFill/>
          <a:miter lim="800000"/>
          <a:headEnd/>
          <a:tailEnd/>
        </a:ln>
      </xdr:spPr>
      <xdr:txBody>
        <a:bodyPr rot="0" vert="horz" wrap="square" lIns="137160" tIns="91440" rIns="137160" bIns="91440" anchor="ctr" anchorCtr="0" upright="1">
          <a:spAutoFit/>
        </a:bodyPr>
        <a:lstStyle/>
        <a:p>
          <a:pPr algn="ctr" rtl="1">
            <a:lnSpc>
              <a:spcPct val="115000"/>
            </a:lnSpc>
            <a:spcAft>
              <a:spcPts val="0"/>
            </a:spcAft>
          </a:pPr>
          <a:r>
            <a:rPr lang="ar-QA" sz="3000" b="1">
              <a:effectLst/>
              <a:latin typeface="Cambria"/>
              <a:ea typeface="Times New Roman"/>
              <a:cs typeface="Sultan bold"/>
            </a:rPr>
            <a:t>ال</a:t>
          </a:r>
          <a:r>
            <a:rPr lang="ar-SA" sz="3000" b="1">
              <a:effectLst/>
              <a:latin typeface="Cambria"/>
              <a:ea typeface="Times New Roman"/>
              <a:cs typeface="Sultan bold"/>
            </a:rPr>
            <a:t>نشرة السنوية لإحصاءات الملاحة البحرية</a:t>
          </a:r>
          <a:endParaRPr lang="en-US" sz="1100">
            <a:effectLst/>
            <a:latin typeface="Calibri"/>
            <a:ea typeface="Calibri"/>
            <a:cs typeface="Arial"/>
          </a:endParaRPr>
        </a:p>
        <a:p>
          <a:pPr algn="ctr" rtl="0">
            <a:lnSpc>
              <a:spcPct val="115000"/>
            </a:lnSpc>
            <a:spcAft>
              <a:spcPts val="0"/>
            </a:spcAft>
          </a:pPr>
          <a:r>
            <a:rPr lang="en-US" sz="2200">
              <a:effectLst/>
              <a:latin typeface="Bernard MT Condensed"/>
              <a:ea typeface="Times New Roman"/>
              <a:cs typeface="AL-Mohanad Bold"/>
            </a:rPr>
            <a:t>THE ANNUAL BULLETIN OF MARITIME NAVIGATION STATISTICS</a:t>
          </a:r>
          <a:endParaRPr lang="en-US" sz="1100">
            <a:effectLst/>
            <a:latin typeface="Calibri"/>
            <a:ea typeface="Calibri"/>
            <a:cs typeface="Arial"/>
          </a:endParaRPr>
        </a:p>
        <a:p>
          <a:pPr algn="ctr" rtl="0">
            <a:lnSpc>
              <a:spcPct val="115000"/>
            </a:lnSpc>
            <a:spcAft>
              <a:spcPts val="0"/>
            </a:spcAft>
          </a:pPr>
          <a:r>
            <a:rPr lang="en-US" sz="2200">
              <a:effectLst/>
              <a:latin typeface="Arial Black"/>
              <a:ea typeface="Times New Roman"/>
              <a:cs typeface="AL-Mohanad Bold"/>
            </a:rPr>
            <a:t>2023</a:t>
          </a:r>
          <a:endParaRPr lang="en-US" sz="1100">
            <a:effectLst/>
            <a:latin typeface="Calibri"/>
            <a:ea typeface="Calibri"/>
            <a:cs typeface="Arial"/>
          </a:endParaRPr>
        </a:p>
      </xdr:txBody>
    </xdr:sp>
    <xdr:clientData/>
  </xdr:twoCellAnchor>
  <xdr:twoCellAnchor>
    <xdr:from>
      <xdr:col>4</xdr:col>
      <xdr:colOff>339437</xdr:colOff>
      <xdr:row>36</xdr:row>
      <xdr:rowOff>73085</xdr:rowOff>
    </xdr:from>
    <xdr:to>
      <xdr:col>8</xdr:col>
      <xdr:colOff>287886</xdr:colOff>
      <xdr:row>40</xdr:row>
      <xdr:rowOff>132886</xdr:rowOff>
    </xdr:to>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2777837" y="5902385"/>
          <a:ext cx="2386849" cy="707501"/>
        </a:xfrm>
        <a:prstGeom prst="rect">
          <a:avLst/>
        </a:prstGeom>
        <a:noFill/>
        <a:ln w="76200" cmpd="thickThin">
          <a:noFill/>
          <a:miter lim="800000"/>
          <a:headEnd/>
          <a:tailEnd/>
        </a:ln>
      </xdr:spPr>
      <xdr:txBody>
        <a:bodyPr rot="0" vert="horz" wrap="square" lIns="137160" tIns="91440" rIns="137160" bIns="91440" anchor="ctr" anchorCtr="0" upright="1">
          <a:spAutoFit/>
        </a:bodyPr>
        <a:lstStyle/>
        <a:p>
          <a:pPr algn="ctr" rtl="1">
            <a:lnSpc>
              <a:spcPct val="115000"/>
            </a:lnSpc>
            <a:spcAft>
              <a:spcPts val="0"/>
            </a:spcAft>
          </a:pPr>
          <a:r>
            <a:rPr lang="ar-SA" sz="1600">
              <a:effectLst/>
              <a:latin typeface="Cambria"/>
              <a:ea typeface="Times New Roman"/>
              <a:cs typeface="Sultan bold"/>
            </a:rPr>
            <a:t>العدد ال</a:t>
          </a:r>
          <a:r>
            <a:rPr lang="ar-QA" sz="1600">
              <a:effectLst/>
              <a:latin typeface="Cambria"/>
              <a:ea typeface="Times New Roman"/>
              <a:cs typeface="Sultan bold"/>
            </a:rPr>
            <a:t>سادس و</a:t>
          </a:r>
          <a:r>
            <a:rPr lang="ar-SA" sz="1600">
              <a:effectLst/>
              <a:latin typeface="Cambria"/>
              <a:ea typeface="Times New Roman"/>
              <a:cs typeface="Sultan bold"/>
            </a:rPr>
            <a:t>الثلاثون</a:t>
          </a:r>
          <a:endParaRPr lang="en-US" sz="1100">
            <a:effectLst/>
            <a:latin typeface="Calibri"/>
            <a:ea typeface="Calibri"/>
            <a:cs typeface="Arial"/>
          </a:endParaRPr>
        </a:p>
        <a:p>
          <a:pPr algn="ctr" rtl="0">
            <a:lnSpc>
              <a:spcPct val="115000"/>
            </a:lnSpc>
            <a:spcAft>
              <a:spcPts val="0"/>
            </a:spcAft>
          </a:pPr>
          <a:r>
            <a:rPr lang="en-US" sz="1200" b="1">
              <a:effectLst/>
              <a:latin typeface="Arial Black"/>
              <a:ea typeface="Times New Roman"/>
              <a:cs typeface="Arial"/>
            </a:rPr>
            <a:t>36</a:t>
          </a:r>
          <a:r>
            <a:rPr lang="en-US" sz="1200" b="1" baseline="30000">
              <a:effectLst/>
              <a:latin typeface="Arial Black"/>
              <a:ea typeface="Times New Roman"/>
              <a:cs typeface="Arial"/>
            </a:rPr>
            <a:t>th</a:t>
          </a:r>
          <a:r>
            <a:rPr lang="en-US" sz="1200" b="1">
              <a:effectLst/>
              <a:latin typeface="Arial Black"/>
              <a:ea typeface="Times New Roman"/>
              <a:cs typeface="Arial"/>
            </a:rPr>
            <a:t> Issue</a:t>
          </a:r>
          <a:endParaRPr lang="en-US" sz="1100">
            <a:effectLst/>
            <a:latin typeface="Calibri"/>
            <a:ea typeface="Calibri"/>
            <a:cs typeface="Arial"/>
          </a:endParaRPr>
        </a:p>
      </xdr:txBody>
    </xdr:sp>
    <xdr:clientData/>
  </xdr:twoCellAnchor>
  <xdr:twoCellAnchor editAs="oneCell">
    <xdr:from>
      <xdr:col>9</xdr:col>
      <xdr:colOff>414617</xdr:colOff>
      <xdr:row>4</xdr:row>
      <xdr:rowOff>0</xdr:rowOff>
    </xdr:from>
    <xdr:to>
      <xdr:col>14</xdr:col>
      <xdr:colOff>843897</xdr:colOff>
      <xdr:row>10</xdr:row>
      <xdr:rowOff>58705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5860676" y="627529"/>
          <a:ext cx="3723809" cy="100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1</xdr:col>
      <xdr:colOff>942975</xdr:colOff>
      <xdr:row>2</xdr:row>
      <xdr:rowOff>183917</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stretch>
          <a:fillRect/>
        </a:stretch>
      </xdr:blipFill>
      <xdr:spPr>
        <a:xfrm>
          <a:off x="142875" y="85725"/>
          <a:ext cx="1962150" cy="4791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1</xdr:col>
      <xdr:colOff>933450</xdr:colOff>
      <xdr:row>3</xdr:row>
      <xdr:rowOff>12467</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133350" y="114300"/>
          <a:ext cx="1962150" cy="47919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142875</xdr:rowOff>
    </xdr:from>
    <xdr:to>
      <xdr:col>1</xdr:col>
      <xdr:colOff>876300</xdr:colOff>
      <xdr:row>3</xdr:row>
      <xdr:rowOff>41042</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76200" y="142875"/>
          <a:ext cx="1962150" cy="47919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50189" name="Picture 8" descr="logo">
          <a:extLst>
            <a:ext uri="{FF2B5EF4-FFF2-40B4-BE49-F238E27FC236}">
              <a16:creationId xmlns:a16="http://schemas.microsoft.com/office/drawing/2014/main" id="{00000000-0008-0000-0C00-00000DC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45720</xdr:rowOff>
    </xdr:from>
    <xdr:to>
      <xdr:col>0</xdr:col>
      <xdr:colOff>4314825</xdr:colOff>
      <xdr:row>0</xdr:row>
      <xdr:rowOff>2703195</xdr:rowOff>
    </xdr:to>
    <xdr:pic>
      <xdr:nvPicPr>
        <xdr:cNvPr id="50190" name="Picture 1">
          <a:extLst>
            <a:ext uri="{FF2B5EF4-FFF2-40B4-BE49-F238E27FC236}">
              <a16:creationId xmlns:a16="http://schemas.microsoft.com/office/drawing/2014/main" id="{00000000-0008-0000-0C00-00000EC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301240"/>
          <a:ext cx="4314825"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114300</xdr:colOff>
      <xdr:row>0</xdr:row>
      <xdr:rowOff>123825</xdr:rowOff>
    </xdr:from>
    <xdr:to>
      <xdr:col>1</xdr:col>
      <xdr:colOff>914400</xdr:colOff>
      <xdr:row>2</xdr:row>
      <xdr:rowOff>193442</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114300" y="123825"/>
          <a:ext cx="1962150" cy="47919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1</xdr:col>
      <xdr:colOff>876300</xdr:colOff>
      <xdr:row>2</xdr:row>
      <xdr:rowOff>183917</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76200" y="114300"/>
          <a:ext cx="1962150" cy="45061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1</xdr:col>
      <xdr:colOff>923925</xdr:colOff>
      <xdr:row>2</xdr:row>
      <xdr:rowOff>183917</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123825" y="114300"/>
          <a:ext cx="1962150" cy="45061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1</xdr:col>
      <xdr:colOff>923925</xdr:colOff>
      <xdr:row>3</xdr:row>
      <xdr:rowOff>12467</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123825" y="142875"/>
          <a:ext cx="1962150" cy="45061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142875</xdr:rowOff>
    </xdr:from>
    <xdr:to>
      <xdr:col>1</xdr:col>
      <xdr:colOff>895350</xdr:colOff>
      <xdr:row>3</xdr:row>
      <xdr:rowOff>12467</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95250" y="142875"/>
          <a:ext cx="1962150" cy="45061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1</xdr:col>
      <xdr:colOff>895350</xdr:colOff>
      <xdr:row>2</xdr:row>
      <xdr:rowOff>183917</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stretch>
          <a:fillRect/>
        </a:stretch>
      </xdr:blipFill>
      <xdr:spPr>
        <a:xfrm>
          <a:off x="95250" y="114300"/>
          <a:ext cx="1962150" cy="4506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247650</xdr:colOff>
      <xdr:row>2</xdr:row>
      <xdr:rowOff>923925</xdr:rowOff>
    </xdr:from>
    <xdr:to>
      <xdr:col>2</xdr:col>
      <xdr:colOff>2343150</xdr:colOff>
      <xdr:row>3</xdr:row>
      <xdr:rowOff>2238375</xdr:rowOff>
    </xdr:to>
    <xdr:pic>
      <xdr:nvPicPr>
        <xdr:cNvPr id="22480" name="Picture 1">
          <a:extLst>
            <a:ext uri="{FF2B5EF4-FFF2-40B4-BE49-F238E27FC236}">
              <a16:creationId xmlns:a16="http://schemas.microsoft.com/office/drawing/2014/main" id="{00000000-0008-0000-0100-0000D05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2150" y="2857500"/>
          <a:ext cx="447675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22481" name="Picture 8" descr="logo">
          <a:extLst>
            <a:ext uri="{FF2B5EF4-FFF2-40B4-BE49-F238E27FC236}">
              <a16:creationId xmlns:a16="http://schemas.microsoft.com/office/drawing/2014/main" id="{00000000-0008-0000-0100-0000D15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72325" y="12668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1000125</xdr:colOff>
      <xdr:row>1</xdr:row>
      <xdr:rowOff>9525</xdr:rowOff>
    </xdr:from>
    <xdr:to>
      <xdr:col>2</xdr:col>
      <xdr:colOff>1390650</xdr:colOff>
      <xdr:row>2</xdr:row>
      <xdr:rowOff>20437</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2714625" y="1209675"/>
          <a:ext cx="2771775" cy="744337"/>
        </a:xfrm>
        <a:prstGeom prst="rect">
          <a:avLst/>
        </a:prstGeom>
      </xdr:spPr>
    </xdr:pic>
    <xdr:clientData/>
  </xdr:twoCellAnchor>
  <xdr:twoCellAnchor editAs="oneCell">
    <xdr:from>
      <xdr:col>1</xdr:col>
      <xdr:colOff>190500</xdr:colOff>
      <xdr:row>2</xdr:row>
      <xdr:rowOff>885825</xdr:rowOff>
    </xdr:from>
    <xdr:to>
      <xdr:col>2</xdr:col>
      <xdr:colOff>2286000</xdr:colOff>
      <xdr:row>3</xdr:row>
      <xdr:rowOff>2200275</xdr:rowOff>
    </xdr:to>
    <xdr:sp macro="" textlink="">
      <xdr:nvSpPr>
        <xdr:cNvPr id="2049" name="AutoShape 1">
          <a:extLst>
            <a:ext uri="{FF2B5EF4-FFF2-40B4-BE49-F238E27FC236}">
              <a16:creationId xmlns:a16="http://schemas.microsoft.com/office/drawing/2014/main" id="{00000000-0008-0000-0100-000001080000}"/>
            </a:ext>
          </a:extLst>
        </xdr:cNvPr>
        <xdr:cNvSpPr>
          <a:spLocks noChangeAspect="1" noChangeArrowheads="1"/>
        </xdr:cNvSpPr>
      </xdr:nvSpPr>
      <xdr:spPr bwMode="auto">
        <a:xfrm>
          <a:off x="1905000" y="2819400"/>
          <a:ext cx="4476750" cy="2247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22860</xdr:colOff>
      <xdr:row>4</xdr:row>
      <xdr:rowOff>45027</xdr:rowOff>
    </xdr:from>
    <xdr:to>
      <xdr:col>14</xdr:col>
      <xdr:colOff>546100</xdr:colOff>
      <xdr:row>18</xdr:row>
      <xdr:rowOff>432377</xdr:rowOff>
    </xdr:to>
    <xdr:graphicFrame macro="">
      <xdr:nvGraphicFramePr>
        <xdr:cNvPr id="6" name="Chart 5">
          <a:extLst>
            <a:ext uri="{FF2B5EF4-FFF2-40B4-BE49-F238E27FC236}">
              <a16:creationId xmlns:a16="http://schemas.microsoft.com/office/drawing/2014/main" id="{00000000-0008-0000-1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112058</xdr:colOff>
      <xdr:row>0</xdr:row>
      <xdr:rowOff>100853</xdr:rowOff>
    </xdr:from>
    <xdr:to>
      <xdr:col>3</xdr:col>
      <xdr:colOff>258855</xdr:colOff>
      <xdr:row>2</xdr:row>
      <xdr:rowOff>148058</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a:stretch>
          <a:fillRect/>
        </a:stretch>
      </xdr:blipFill>
      <xdr:spPr>
        <a:xfrm>
          <a:off x="112058" y="100853"/>
          <a:ext cx="1962150" cy="45061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15240</xdr:colOff>
      <xdr:row>4</xdr:row>
      <xdr:rowOff>64771</xdr:rowOff>
    </xdr:from>
    <xdr:to>
      <xdr:col>13</xdr:col>
      <xdr:colOff>514350</xdr:colOff>
      <xdr:row>22</xdr:row>
      <xdr:rowOff>161926</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0</xdr:row>
      <xdr:rowOff>57150</xdr:rowOff>
    </xdr:from>
    <xdr:to>
      <xdr:col>3</xdr:col>
      <xdr:colOff>257175</xdr:colOff>
      <xdr:row>2</xdr:row>
      <xdr:rowOff>98192</xdr:rowOff>
    </xdr:to>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2"/>
        <a:stretch>
          <a:fillRect/>
        </a:stretch>
      </xdr:blipFill>
      <xdr:spPr>
        <a:xfrm>
          <a:off x="123825" y="57150"/>
          <a:ext cx="1962150" cy="45061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45891" name="Picture 8" descr="logo">
          <a:extLst>
            <a:ext uri="{FF2B5EF4-FFF2-40B4-BE49-F238E27FC236}">
              <a16:creationId xmlns:a16="http://schemas.microsoft.com/office/drawing/2014/main" id="{00000000-0008-0000-1500-000043B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0</xdr:col>
      <xdr:colOff>4238625</xdr:colOff>
      <xdr:row>0</xdr:row>
      <xdr:rowOff>2314575</xdr:rowOff>
    </xdr:to>
    <xdr:pic>
      <xdr:nvPicPr>
        <xdr:cNvPr id="45892" name="Picture 1">
          <a:extLst>
            <a:ext uri="{FF2B5EF4-FFF2-40B4-BE49-F238E27FC236}">
              <a16:creationId xmlns:a16="http://schemas.microsoft.com/office/drawing/2014/main" id="{00000000-0008-0000-1500-000044B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66675"/>
          <a:ext cx="416242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95250</xdr:colOff>
      <xdr:row>9</xdr:row>
      <xdr:rowOff>28575</xdr:rowOff>
    </xdr:from>
    <xdr:to>
      <xdr:col>24</xdr:col>
      <xdr:colOff>95250</xdr:colOff>
      <xdr:row>9</xdr:row>
      <xdr:rowOff>219075</xdr:rowOff>
    </xdr:to>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7896225" y="1828800"/>
          <a:ext cx="247650" cy="190500"/>
        </a:xfrm>
        <a:prstGeom prst="rect">
          <a:avLst/>
        </a:prstGeom>
        <a:solidFill>
          <a:schemeClr val="bg1">
            <a:lumMod val="85000"/>
          </a:schemeClr>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t>
          </a:r>
        </a:p>
      </xdr:txBody>
    </xdr:sp>
    <xdr:clientData/>
  </xdr:twoCellAnchor>
  <xdr:twoCellAnchor>
    <xdr:from>
      <xdr:col>7</xdr:col>
      <xdr:colOff>76200</xdr:colOff>
      <xdr:row>9</xdr:row>
      <xdr:rowOff>19050</xdr:rowOff>
    </xdr:from>
    <xdr:to>
      <xdr:col>8</xdr:col>
      <xdr:colOff>76200</xdr:colOff>
      <xdr:row>9</xdr:row>
      <xdr:rowOff>209550</xdr:rowOff>
    </xdr:to>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2428875" y="1819275"/>
          <a:ext cx="247650" cy="190500"/>
        </a:xfrm>
        <a:prstGeom prst="rect">
          <a:avLst/>
        </a:prstGeom>
        <a:solidFill>
          <a:schemeClr val="bg1">
            <a:lumMod val="85000"/>
          </a:schemeClr>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t>
          </a:r>
        </a:p>
      </xdr:txBody>
    </xdr:sp>
    <xdr:clientData/>
  </xdr:twoCellAnchor>
  <xdr:twoCellAnchor>
    <xdr:from>
      <xdr:col>0</xdr:col>
      <xdr:colOff>83820</xdr:colOff>
      <xdr:row>9</xdr:row>
      <xdr:rowOff>0</xdr:rowOff>
    </xdr:from>
    <xdr:to>
      <xdr:col>1</xdr:col>
      <xdr:colOff>0</xdr:colOff>
      <xdr:row>9</xdr:row>
      <xdr:rowOff>190500</xdr:rowOff>
    </xdr:to>
    <xdr:sp macro="" textlink="">
      <xdr:nvSpPr>
        <xdr:cNvPr id="6" name="TextBox 5">
          <a:extLst>
            <a:ext uri="{FF2B5EF4-FFF2-40B4-BE49-F238E27FC236}">
              <a16:creationId xmlns:a16="http://schemas.microsoft.com/office/drawing/2014/main" id="{00000000-0008-0000-1600-000006000000}"/>
            </a:ext>
          </a:extLst>
        </xdr:cNvPr>
        <xdr:cNvSpPr txBox="1"/>
      </xdr:nvSpPr>
      <xdr:spPr>
        <a:xfrm>
          <a:off x="83820" y="2164080"/>
          <a:ext cx="167640" cy="190500"/>
        </a:xfrm>
        <a:prstGeom prst="rect">
          <a:avLst/>
        </a:prstGeom>
        <a:solidFill>
          <a:schemeClr val="bg1">
            <a:lumMod val="85000"/>
          </a:schemeClr>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t>
          </a:r>
        </a:p>
      </xdr:txBody>
    </xdr:sp>
    <xdr:clientData/>
  </xdr:twoCellAnchor>
  <xdr:twoCellAnchor>
    <xdr:from>
      <xdr:col>18</xdr:col>
      <xdr:colOff>95250</xdr:colOff>
      <xdr:row>9</xdr:row>
      <xdr:rowOff>0</xdr:rowOff>
    </xdr:from>
    <xdr:to>
      <xdr:col>19</xdr:col>
      <xdr:colOff>95250</xdr:colOff>
      <xdr:row>9</xdr:row>
      <xdr:rowOff>190500</xdr:rowOff>
    </xdr:to>
    <xdr:sp macro="" textlink="">
      <xdr:nvSpPr>
        <xdr:cNvPr id="7" name="TextBox 6">
          <a:extLst>
            <a:ext uri="{FF2B5EF4-FFF2-40B4-BE49-F238E27FC236}">
              <a16:creationId xmlns:a16="http://schemas.microsoft.com/office/drawing/2014/main" id="{00000000-0008-0000-1600-000007000000}"/>
            </a:ext>
          </a:extLst>
        </xdr:cNvPr>
        <xdr:cNvSpPr txBox="1"/>
      </xdr:nvSpPr>
      <xdr:spPr>
        <a:xfrm>
          <a:off x="6286500" y="1800225"/>
          <a:ext cx="247650" cy="190500"/>
        </a:xfrm>
        <a:prstGeom prst="rect">
          <a:avLst/>
        </a:prstGeom>
        <a:solidFill>
          <a:schemeClr val="bg1">
            <a:lumMod val="85000"/>
          </a:schemeClr>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t>
          </a:r>
        </a:p>
      </xdr:txBody>
    </xdr:sp>
    <xdr:clientData/>
  </xdr:twoCellAnchor>
  <xdr:twoCellAnchor editAs="oneCell">
    <xdr:from>
      <xdr:col>13</xdr:col>
      <xdr:colOff>1000125</xdr:colOff>
      <xdr:row>3</xdr:row>
      <xdr:rowOff>0</xdr:rowOff>
    </xdr:from>
    <xdr:to>
      <xdr:col>14</xdr:col>
      <xdr:colOff>9525</xdr:colOff>
      <xdr:row>5</xdr:row>
      <xdr:rowOff>209550</xdr:rowOff>
    </xdr:to>
    <xdr:pic>
      <xdr:nvPicPr>
        <xdr:cNvPr id="47749" name="Picture 8" descr="logo">
          <a:extLst>
            <a:ext uri="{FF2B5EF4-FFF2-40B4-BE49-F238E27FC236}">
              <a16:creationId xmlns:a16="http://schemas.microsoft.com/office/drawing/2014/main" id="{00000000-0008-0000-1600-000085B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5350" y="80010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361950</xdr:colOff>
      <xdr:row>0</xdr:row>
      <xdr:rowOff>38100</xdr:rowOff>
    </xdr:from>
    <xdr:to>
      <xdr:col>20</xdr:col>
      <xdr:colOff>285749</xdr:colOff>
      <xdr:row>2</xdr:row>
      <xdr:rowOff>116027</xdr:rowOff>
    </xdr:to>
    <xdr:pic>
      <xdr:nvPicPr>
        <xdr:cNvPr id="9" name="Picture 8">
          <a:extLst>
            <a:ext uri="{FF2B5EF4-FFF2-40B4-BE49-F238E27FC236}">
              <a16:creationId xmlns:a16="http://schemas.microsoft.com/office/drawing/2014/main" id="{00000000-0008-0000-1600-000009000000}"/>
            </a:ext>
          </a:extLst>
        </xdr:cNvPr>
        <xdr:cNvPicPr>
          <a:picLocks noChangeAspect="1"/>
        </xdr:cNvPicPr>
      </xdr:nvPicPr>
      <xdr:blipFill>
        <a:blip xmlns:r="http://schemas.openxmlformats.org/officeDocument/2006/relationships" r:embed="rId2"/>
        <a:stretch>
          <a:fillRect/>
        </a:stretch>
      </xdr:blipFill>
      <xdr:spPr>
        <a:xfrm>
          <a:off x="4695825" y="38100"/>
          <a:ext cx="2276474" cy="6113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21132" name="Picture 8" descr="logo">
          <a:extLst>
            <a:ext uri="{FF2B5EF4-FFF2-40B4-BE49-F238E27FC236}">
              <a16:creationId xmlns:a16="http://schemas.microsoft.com/office/drawing/2014/main" id="{00000000-0008-0000-0200-00008C5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46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2162175</xdr:colOff>
      <xdr:row>0</xdr:row>
      <xdr:rowOff>1</xdr:rowOff>
    </xdr:from>
    <xdr:to>
      <xdr:col>3</xdr:col>
      <xdr:colOff>1238250</xdr:colOff>
      <xdr:row>0</xdr:row>
      <xdr:rowOff>744338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076575" y="1"/>
          <a:ext cx="2771775" cy="7443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695325</xdr:colOff>
      <xdr:row>0</xdr:row>
      <xdr:rowOff>66675</xdr:rowOff>
    </xdr:from>
    <xdr:to>
      <xdr:col>5</xdr:col>
      <xdr:colOff>3810</xdr:colOff>
      <xdr:row>0</xdr:row>
      <xdr:rowOff>190500</xdr:rowOff>
    </xdr:to>
    <xdr:pic>
      <xdr:nvPicPr>
        <xdr:cNvPr id="23301" name="Picture 8" descr="logo">
          <a:extLst>
            <a:ext uri="{FF2B5EF4-FFF2-40B4-BE49-F238E27FC236}">
              <a16:creationId xmlns:a16="http://schemas.microsoft.com/office/drawing/2014/main" id="{00000000-0008-0000-0300-0000055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666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695325</xdr:colOff>
      <xdr:row>0</xdr:row>
      <xdr:rowOff>66675</xdr:rowOff>
    </xdr:from>
    <xdr:to>
      <xdr:col>5</xdr:col>
      <xdr:colOff>3810</xdr:colOff>
      <xdr:row>0</xdr:row>
      <xdr:rowOff>190500</xdr:rowOff>
    </xdr:to>
    <xdr:pic>
      <xdr:nvPicPr>
        <xdr:cNvPr id="23302" name="Picture 8" descr="logo">
          <a:extLst>
            <a:ext uri="{FF2B5EF4-FFF2-40B4-BE49-F238E27FC236}">
              <a16:creationId xmlns:a16="http://schemas.microsoft.com/office/drawing/2014/main" id="{00000000-0008-0000-0300-0000065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666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2924177</xdr:colOff>
      <xdr:row>0</xdr:row>
      <xdr:rowOff>66675</xdr:rowOff>
    </xdr:from>
    <xdr:to>
      <xdr:col>3</xdr:col>
      <xdr:colOff>600075</xdr:colOff>
      <xdr:row>1</xdr:row>
      <xdr:rowOff>58170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stretch>
          <a:fillRect/>
        </a:stretch>
      </xdr:blipFill>
      <xdr:spPr>
        <a:xfrm>
          <a:off x="3505202" y="66675"/>
          <a:ext cx="2238373" cy="601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24203" name="Picture 8" descr="logo">
          <a:extLst>
            <a:ext uri="{FF2B5EF4-FFF2-40B4-BE49-F238E27FC236}">
              <a16:creationId xmlns:a16="http://schemas.microsoft.com/office/drawing/2014/main" id="{00000000-0008-0000-0400-00008B5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2228848</xdr:colOff>
      <xdr:row>0</xdr:row>
      <xdr:rowOff>47625</xdr:rowOff>
    </xdr:from>
    <xdr:to>
      <xdr:col>3</xdr:col>
      <xdr:colOff>1157885</xdr:colOff>
      <xdr:row>1</xdr:row>
      <xdr:rowOff>38100</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3476623" y="47625"/>
          <a:ext cx="2624737" cy="704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1276350</xdr:colOff>
      <xdr:row>0</xdr:row>
      <xdr:rowOff>0</xdr:rowOff>
    </xdr:from>
    <xdr:to>
      <xdr:col>6</xdr:col>
      <xdr:colOff>9525</xdr:colOff>
      <xdr:row>0</xdr:row>
      <xdr:rowOff>180975</xdr:rowOff>
    </xdr:to>
    <xdr:pic>
      <xdr:nvPicPr>
        <xdr:cNvPr id="27600" name="Picture 8" descr="logo">
          <a:extLst>
            <a:ext uri="{FF2B5EF4-FFF2-40B4-BE49-F238E27FC236}">
              <a16:creationId xmlns:a16="http://schemas.microsoft.com/office/drawing/2014/main" id="{00000000-0008-0000-0500-0000D06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66674</xdr:colOff>
      <xdr:row>0</xdr:row>
      <xdr:rowOff>50948</xdr:rowOff>
    </xdr:from>
    <xdr:to>
      <xdr:col>0</xdr:col>
      <xdr:colOff>4518659</xdr:colOff>
      <xdr:row>0</xdr:row>
      <xdr:rowOff>2800350</xdr:rowOff>
    </xdr:to>
    <xdr:pic>
      <xdr:nvPicPr>
        <xdr:cNvPr id="27601" name="Picture 1">
          <a:extLst>
            <a:ext uri="{FF2B5EF4-FFF2-40B4-BE49-F238E27FC236}">
              <a16:creationId xmlns:a16="http://schemas.microsoft.com/office/drawing/2014/main" id="{00000000-0008-0000-0500-0000D16B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4" y="50948"/>
          <a:ext cx="4451985" cy="2749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123825</xdr:rowOff>
    </xdr:from>
    <xdr:to>
      <xdr:col>1</xdr:col>
      <xdr:colOff>904875</xdr:colOff>
      <xdr:row>3</xdr:row>
      <xdr:rowOff>21992</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04775" y="123825"/>
          <a:ext cx="1962150" cy="4791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66676</xdr:rowOff>
    </xdr:from>
    <xdr:to>
      <xdr:col>1</xdr:col>
      <xdr:colOff>866775</xdr:colOff>
      <xdr:row>2</xdr:row>
      <xdr:rowOff>189348</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28575" y="66676"/>
          <a:ext cx="2000250" cy="5036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2</xdr:col>
      <xdr:colOff>28575</xdr:colOff>
      <xdr:row>3</xdr:row>
      <xdr:rowOff>21992</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76200" y="104775"/>
          <a:ext cx="1962150" cy="479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2"/>
  <sheetViews>
    <sheetView view="pageBreakPreview" zoomScaleNormal="100" zoomScaleSheetLayoutView="100" workbookViewId="0">
      <selection activeCell="Q27" sqref="Q27"/>
    </sheetView>
  </sheetViews>
  <sheetFormatPr defaultRowHeight="12.75"/>
  <cols>
    <col min="14" max="14" width="13.140625" customWidth="1"/>
    <col min="15" max="15" width="17.85546875" customWidth="1"/>
    <col min="16" max="16" width="5.140625" customWidth="1"/>
  </cols>
  <sheetData>
    <row r="42" ht="13.9" customHeight="1"/>
  </sheetData>
  <printOptions horizontalCentered="1" verticalCentered="1"/>
  <pageMargins left="0" right="0" top="0" bottom="0" header="0" footer="0"/>
  <pageSetup paperSize="9" scale="95" orientation="landscape" r:id="rId1"/>
  <rowBreaks count="1" manualBreakCount="1">
    <brk id="42"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O267"/>
  <sheetViews>
    <sheetView view="pageBreakPreview" topLeftCell="A106" zoomScaleNormal="100" zoomScaleSheetLayoutView="100" workbookViewId="0">
      <selection activeCell="N127" sqref="A127:N129"/>
    </sheetView>
  </sheetViews>
  <sheetFormatPr defaultRowHeight="12.75"/>
  <cols>
    <col min="1" max="1" width="17.42578125" customWidth="1"/>
    <col min="2" max="2" width="14.28515625" customWidth="1"/>
    <col min="3" max="3" width="11.7109375" style="64" customWidth="1"/>
    <col min="4" max="12" width="9.85546875" customWidth="1"/>
    <col min="13" max="13" width="11.7109375" customWidth="1"/>
    <col min="14" max="14" width="18.140625" customWidth="1"/>
    <col min="15" max="15" width="16" hidden="1" customWidth="1"/>
    <col min="16" max="16" width="1.28515625" customWidth="1"/>
    <col min="17" max="17" width="8.85546875" customWidth="1"/>
  </cols>
  <sheetData>
    <row r="1" spans="1:14" s="28" customFormat="1" ht="12" customHeight="1">
      <c r="A1" s="261"/>
      <c r="B1" s="261"/>
      <c r="C1" s="261"/>
      <c r="D1" s="261"/>
      <c r="E1" s="261"/>
      <c r="F1" s="261"/>
      <c r="G1" s="261"/>
      <c r="H1" s="261"/>
      <c r="I1" s="261"/>
      <c r="J1" s="261"/>
      <c r="K1" s="261"/>
      <c r="L1" s="261"/>
      <c r="M1" s="261"/>
      <c r="N1" s="261"/>
    </row>
    <row r="2" spans="1:14" s="64" customFormat="1" ht="18">
      <c r="A2" s="262" t="s">
        <v>0</v>
      </c>
      <c r="B2" s="262"/>
      <c r="C2" s="262"/>
      <c r="D2" s="262"/>
      <c r="E2" s="262"/>
      <c r="F2" s="262"/>
      <c r="G2" s="262"/>
      <c r="H2" s="262"/>
      <c r="I2" s="262"/>
      <c r="J2" s="262"/>
      <c r="K2" s="262"/>
      <c r="L2" s="262"/>
      <c r="M2" s="262"/>
      <c r="N2" s="262"/>
    </row>
    <row r="3" spans="1:14" s="64" customFormat="1" ht="15.75" customHeight="1">
      <c r="A3" s="263" t="s">
        <v>178</v>
      </c>
      <c r="B3" s="263"/>
      <c r="C3" s="263"/>
      <c r="D3" s="263"/>
      <c r="E3" s="263"/>
      <c r="F3" s="263"/>
      <c r="G3" s="263"/>
      <c r="H3" s="263"/>
      <c r="I3" s="263"/>
      <c r="J3" s="263"/>
      <c r="K3" s="263"/>
      <c r="L3" s="263"/>
      <c r="M3" s="263"/>
      <c r="N3" s="263"/>
    </row>
    <row r="4" spans="1:14" s="64" customFormat="1" ht="14.25" customHeight="1">
      <c r="A4" s="264">
        <v>2023</v>
      </c>
      <c r="B4" s="264"/>
      <c r="C4" s="264"/>
      <c r="D4" s="264"/>
      <c r="E4" s="264"/>
      <c r="F4" s="264"/>
      <c r="G4" s="264"/>
      <c r="H4" s="264"/>
      <c r="I4" s="264"/>
      <c r="J4" s="264"/>
      <c r="K4" s="264"/>
      <c r="L4" s="264"/>
      <c r="M4" s="264"/>
      <c r="N4" s="264"/>
    </row>
    <row r="5" spans="1:14" s="64" customFormat="1" ht="13.5" customHeight="1">
      <c r="A5" s="265" t="s">
        <v>230</v>
      </c>
      <c r="B5" s="265"/>
      <c r="C5" s="265"/>
      <c r="D5" s="265"/>
      <c r="E5" s="265"/>
      <c r="F5" s="265"/>
      <c r="G5" s="265"/>
      <c r="H5" s="265"/>
      <c r="I5" s="265"/>
      <c r="J5" s="265"/>
      <c r="K5" s="265"/>
      <c r="L5" s="265"/>
      <c r="M5" s="265"/>
      <c r="N5" s="265"/>
    </row>
    <row r="6" spans="1:14" s="64" customFormat="1" ht="15.75">
      <c r="A6" s="1" t="s">
        <v>74</v>
      </c>
      <c r="B6" s="65"/>
      <c r="C6" s="65"/>
      <c r="D6" s="65"/>
      <c r="E6" s="65"/>
      <c r="F6" s="65"/>
      <c r="G6" s="65"/>
      <c r="H6" s="65"/>
      <c r="I6" s="65"/>
      <c r="J6" s="65"/>
      <c r="K6" s="65"/>
      <c r="L6" s="31"/>
      <c r="M6" s="65"/>
      <c r="N6" s="30" t="s">
        <v>127</v>
      </c>
    </row>
    <row r="7" spans="1:14" s="64" customFormat="1" ht="18" customHeight="1">
      <c r="A7" s="266" t="s">
        <v>117</v>
      </c>
      <c r="B7" s="266" t="s">
        <v>118</v>
      </c>
      <c r="C7" s="269" t="s">
        <v>120</v>
      </c>
      <c r="D7" s="269"/>
      <c r="E7" s="269"/>
      <c r="F7" s="269"/>
      <c r="G7" s="269"/>
      <c r="H7" s="269"/>
      <c r="I7" s="269"/>
      <c r="J7" s="269"/>
      <c r="K7" s="269"/>
      <c r="L7" s="269"/>
      <c r="M7" s="270" t="s">
        <v>119</v>
      </c>
      <c r="N7" s="270" t="s">
        <v>8</v>
      </c>
    </row>
    <row r="8" spans="1:14" s="66" customFormat="1" ht="29.25" customHeight="1">
      <c r="A8" s="267"/>
      <c r="B8" s="267"/>
      <c r="C8" s="75" t="s">
        <v>2</v>
      </c>
      <c r="D8" s="75" t="s">
        <v>3</v>
      </c>
      <c r="E8" s="75" t="s">
        <v>78</v>
      </c>
      <c r="F8" s="75" t="s">
        <v>77</v>
      </c>
      <c r="G8" s="75" t="s">
        <v>4</v>
      </c>
      <c r="H8" s="75" t="s">
        <v>76</v>
      </c>
      <c r="I8" s="75" t="s">
        <v>5</v>
      </c>
      <c r="J8" s="75" t="s">
        <v>75</v>
      </c>
      <c r="K8" s="75" t="s">
        <v>6</v>
      </c>
      <c r="L8" s="75" t="s">
        <v>7</v>
      </c>
      <c r="M8" s="271"/>
      <c r="N8" s="271"/>
    </row>
    <row r="9" spans="1:14" s="66" customFormat="1" ht="24.75" customHeight="1">
      <c r="A9" s="268"/>
      <c r="B9" s="268"/>
      <c r="C9" s="98" t="s">
        <v>9</v>
      </c>
      <c r="D9" s="76" t="s">
        <v>209</v>
      </c>
      <c r="E9" s="76" t="s">
        <v>208</v>
      </c>
      <c r="F9" s="76" t="s">
        <v>207</v>
      </c>
      <c r="G9" s="76" t="s">
        <v>10</v>
      </c>
      <c r="H9" s="76" t="s">
        <v>205</v>
      </c>
      <c r="I9" s="76" t="s">
        <v>204</v>
      </c>
      <c r="J9" s="76" t="s">
        <v>206</v>
      </c>
      <c r="K9" s="76" t="s">
        <v>11</v>
      </c>
      <c r="L9" s="76" t="s">
        <v>12</v>
      </c>
      <c r="M9" s="272"/>
      <c r="N9" s="272"/>
    </row>
    <row r="10" spans="1:14" s="67" customFormat="1" ht="13.9" customHeight="1" thickBot="1">
      <c r="A10" s="273" t="s">
        <v>13</v>
      </c>
      <c r="B10" s="151" t="s">
        <v>14</v>
      </c>
      <c r="C10" s="152">
        <f>SUM(D10:L10)</f>
        <v>333</v>
      </c>
      <c r="D10" s="153">
        <v>69</v>
      </c>
      <c r="E10" s="154">
        <v>0</v>
      </c>
      <c r="F10" s="153">
        <v>2</v>
      </c>
      <c r="G10" s="154">
        <v>0</v>
      </c>
      <c r="H10" s="153">
        <v>0</v>
      </c>
      <c r="I10" s="154">
        <v>262</v>
      </c>
      <c r="J10" s="153">
        <v>0</v>
      </c>
      <c r="K10" s="154">
        <v>0</v>
      </c>
      <c r="L10" s="155">
        <v>0</v>
      </c>
      <c r="M10" s="156" t="s">
        <v>15</v>
      </c>
      <c r="N10" s="275" t="s">
        <v>16</v>
      </c>
    </row>
    <row r="11" spans="1:14" s="67" customFormat="1" ht="13.9" customHeight="1" thickBot="1">
      <c r="A11" s="274"/>
      <c r="B11" s="157" t="s">
        <v>17</v>
      </c>
      <c r="C11" s="158">
        <f t="shared" ref="C11:C74" si="0">SUM(D11:L11)</f>
        <v>3424792</v>
      </c>
      <c r="D11" s="159">
        <v>194567</v>
      </c>
      <c r="E11" s="160">
        <v>0</v>
      </c>
      <c r="F11" s="159">
        <v>5896</v>
      </c>
      <c r="G11" s="160">
        <v>0</v>
      </c>
      <c r="H11" s="159">
        <v>0</v>
      </c>
      <c r="I11" s="160">
        <v>3224329</v>
      </c>
      <c r="J11" s="159">
        <v>0</v>
      </c>
      <c r="K11" s="160">
        <v>0</v>
      </c>
      <c r="L11" s="161">
        <v>0</v>
      </c>
      <c r="M11" s="162" t="s">
        <v>18</v>
      </c>
      <c r="N11" s="276"/>
    </row>
    <row r="12" spans="1:14" s="67" customFormat="1" ht="13.9" customHeight="1" thickBot="1">
      <c r="A12" s="274"/>
      <c r="B12" s="157" t="s">
        <v>19</v>
      </c>
      <c r="C12" s="158">
        <f t="shared" si="0"/>
        <v>1638030</v>
      </c>
      <c r="D12" s="159">
        <v>64855</v>
      </c>
      <c r="E12" s="160">
        <v>0</v>
      </c>
      <c r="F12" s="159">
        <v>1828</v>
      </c>
      <c r="G12" s="160">
        <v>0</v>
      </c>
      <c r="H12" s="159">
        <v>0</v>
      </c>
      <c r="I12" s="160">
        <v>1571347</v>
      </c>
      <c r="J12" s="159">
        <v>0</v>
      </c>
      <c r="K12" s="160">
        <v>0</v>
      </c>
      <c r="L12" s="161">
        <v>0</v>
      </c>
      <c r="M12" s="162" t="s">
        <v>297</v>
      </c>
      <c r="N12" s="276"/>
    </row>
    <row r="13" spans="1:14" s="67" customFormat="1" ht="13.9" customHeight="1" thickBot="1">
      <c r="A13" s="277" t="s">
        <v>239</v>
      </c>
      <c r="B13" s="111" t="s">
        <v>14</v>
      </c>
      <c r="C13" s="163">
        <f t="shared" si="0"/>
        <v>5</v>
      </c>
      <c r="D13" s="164">
        <v>4</v>
      </c>
      <c r="E13" s="165">
        <v>0</v>
      </c>
      <c r="F13" s="164">
        <v>1</v>
      </c>
      <c r="G13" s="165">
        <v>0</v>
      </c>
      <c r="H13" s="164">
        <v>0</v>
      </c>
      <c r="I13" s="165">
        <v>0</v>
      </c>
      <c r="J13" s="164">
        <v>0</v>
      </c>
      <c r="K13" s="165">
        <v>0</v>
      </c>
      <c r="L13" s="166">
        <v>0</v>
      </c>
      <c r="M13" s="109" t="s">
        <v>15</v>
      </c>
      <c r="N13" s="278" t="s">
        <v>21</v>
      </c>
    </row>
    <row r="14" spans="1:14" s="67" customFormat="1" ht="13.9" customHeight="1" thickBot="1">
      <c r="A14" s="277"/>
      <c r="B14" s="111" t="s">
        <v>17</v>
      </c>
      <c r="C14" s="163">
        <f t="shared" si="0"/>
        <v>61125</v>
      </c>
      <c r="D14" s="164">
        <v>2186</v>
      </c>
      <c r="E14" s="165">
        <v>0</v>
      </c>
      <c r="F14" s="164">
        <v>58939</v>
      </c>
      <c r="G14" s="165">
        <v>0</v>
      </c>
      <c r="H14" s="164">
        <v>0</v>
      </c>
      <c r="I14" s="165">
        <v>0</v>
      </c>
      <c r="J14" s="164">
        <v>0</v>
      </c>
      <c r="K14" s="165">
        <v>0</v>
      </c>
      <c r="L14" s="166">
        <v>0</v>
      </c>
      <c r="M14" s="109" t="s">
        <v>18</v>
      </c>
      <c r="N14" s="278"/>
    </row>
    <row r="15" spans="1:14" s="67" customFormat="1" ht="13.9" customHeight="1" thickBot="1">
      <c r="A15" s="277"/>
      <c r="B15" s="111" t="s">
        <v>19</v>
      </c>
      <c r="C15" s="163">
        <f t="shared" si="0"/>
        <v>18868</v>
      </c>
      <c r="D15" s="164">
        <v>709</v>
      </c>
      <c r="E15" s="165">
        <v>0</v>
      </c>
      <c r="F15" s="164">
        <v>18159</v>
      </c>
      <c r="G15" s="165">
        <v>0</v>
      </c>
      <c r="H15" s="164">
        <v>0</v>
      </c>
      <c r="I15" s="165">
        <v>0</v>
      </c>
      <c r="J15" s="164">
        <v>0</v>
      </c>
      <c r="K15" s="165">
        <v>0</v>
      </c>
      <c r="L15" s="166">
        <v>0</v>
      </c>
      <c r="M15" s="109" t="s">
        <v>297</v>
      </c>
      <c r="N15" s="278"/>
    </row>
    <row r="16" spans="1:14" s="67" customFormat="1" ht="13.9" customHeight="1" thickBot="1">
      <c r="A16" s="274" t="s">
        <v>298</v>
      </c>
      <c r="B16" s="157" t="s">
        <v>14</v>
      </c>
      <c r="C16" s="158">
        <f t="shared" si="0"/>
        <v>1</v>
      </c>
      <c r="D16" s="159">
        <v>0</v>
      </c>
      <c r="E16" s="160">
        <v>0</v>
      </c>
      <c r="F16" s="159">
        <v>0</v>
      </c>
      <c r="G16" s="160">
        <v>0</v>
      </c>
      <c r="H16" s="159">
        <v>0</v>
      </c>
      <c r="I16" s="160">
        <v>0</v>
      </c>
      <c r="J16" s="159">
        <v>1</v>
      </c>
      <c r="K16" s="160">
        <v>0</v>
      </c>
      <c r="L16" s="161">
        <v>0</v>
      </c>
      <c r="M16" s="162" t="s">
        <v>15</v>
      </c>
      <c r="N16" s="276" t="s">
        <v>299</v>
      </c>
    </row>
    <row r="17" spans="1:14" s="67" customFormat="1" ht="13.9" customHeight="1" thickBot="1">
      <c r="A17" s="274"/>
      <c r="B17" s="157" t="s">
        <v>17</v>
      </c>
      <c r="C17" s="158">
        <f t="shared" si="0"/>
        <v>9611</v>
      </c>
      <c r="D17" s="159">
        <v>0</v>
      </c>
      <c r="E17" s="160">
        <v>0</v>
      </c>
      <c r="F17" s="159">
        <v>0</v>
      </c>
      <c r="G17" s="160">
        <v>0</v>
      </c>
      <c r="H17" s="159">
        <v>0</v>
      </c>
      <c r="I17" s="160">
        <v>0</v>
      </c>
      <c r="J17" s="159">
        <v>9611</v>
      </c>
      <c r="K17" s="160">
        <v>0</v>
      </c>
      <c r="L17" s="161">
        <v>0</v>
      </c>
      <c r="M17" s="162" t="s">
        <v>18</v>
      </c>
      <c r="N17" s="276"/>
    </row>
    <row r="18" spans="1:14" s="67" customFormat="1" ht="13.9" customHeight="1" thickBot="1">
      <c r="A18" s="274"/>
      <c r="B18" s="157" t="s">
        <v>19</v>
      </c>
      <c r="C18" s="158">
        <f t="shared" si="0"/>
        <v>4260</v>
      </c>
      <c r="D18" s="159">
        <v>0</v>
      </c>
      <c r="E18" s="160">
        <v>0</v>
      </c>
      <c r="F18" s="159">
        <v>0</v>
      </c>
      <c r="G18" s="160">
        <v>0</v>
      </c>
      <c r="H18" s="159">
        <v>0</v>
      </c>
      <c r="I18" s="160">
        <v>0</v>
      </c>
      <c r="J18" s="159">
        <v>4260</v>
      </c>
      <c r="K18" s="160">
        <v>0</v>
      </c>
      <c r="L18" s="161">
        <v>0</v>
      </c>
      <c r="M18" s="162" t="s">
        <v>297</v>
      </c>
      <c r="N18" s="276"/>
    </row>
    <row r="19" spans="1:14" s="67" customFormat="1" ht="13.9" customHeight="1" thickBot="1">
      <c r="A19" s="277" t="s">
        <v>307</v>
      </c>
      <c r="B19" s="111" t="s">
        <v>14</v>
      </c>
      <c r="C19" s="163">
        <f t="shared" si="0"/>
        <v>2</v>
      </c>
      <c r="D19" s="164">
        <v>0</v>
      </c>
      <c r="E19" s="164">
        <v>0</v>
      </c>
      <c r="F19" s="164">
        <v>1</v>
      </c>
      <c r="G19" s="164">
        <v>0</v>
      </c>
      <c r="H19" s="164">
        <v>0</v>
      </c>
      <c r="I19" s="164">
        <v>1</v>
      </c>
      <c r="J19" s="164">
        <v>0</v>
      </c>
      <c r="K19" s="165">
        <v>0</v>
      </c>
      <c r="L19" s="166">
        <v>0</v>
      </c>
      <c r="M19" s="109" t="s">
        <v>15</v>
      </c>
      <c r="N19" s="278" t="s">
        <v>306</v>
      </c>
    </row>
    <row r="20" spans="1:14" s="67" customFormat="1" ht="13.9" customHeight="1" thickBot="1">
      <c r="A20" s="277"/>
      <c r="B20" s="111" t="s">
        <v>17</v>
      </c>
      <c r="C20" s="163">
        <f t="shared" si="0"/>
        <v>192042</v>
      </c>
      <c r="D20" s="164">
        <v>0</v>
      </c>
      <c r="E20" s="164">
        <v>0</v>
      </c>
      <c r="F20" s="164">
        <v>50714</v>
      </c>
      <c r="G20" s="164">
        <v>0</v>
      </c>
      <c r="H20" s="164">
        <v>0</v>
      </c>
      <c r="I20" s="164">
        <v>141328</v>
      </c>
      <c r="J20" s="164">
        <v>0</v>
      </c>
      <c r="K20" s="165">
        <v>0</v>
      </c>
      <c r="L20" s="166">
        <v>0</v>
      </c>
      <c r="M20" s="109" t="s">
        <v>18</v>
      </c>
      <c r="N20" s="278"/>
    </row>
    <row r="21" spans="1:14" s="67" customFormat="1" ht="13.9" customHeight="1" thickBot="1">
      <c r="A21" s="277"/>
      <c r="B21" s="111" t="s">
        <v>19</v>
      </c>
      <c r="C21" s="163">
        <f t="shared" si="0"/>
        <v>95844</v>
      </c>
      <c r="D21" s="164">
        <v>0</v>
      </c>
      <c r="E21" s="164">
        <v>0</v>
      </c>
      <c r="F21" s="164">
        <v>15214</v>
      </c>
      <c r="G21" s="164">
        <v>0</v>
      </c>
      <c r="H21" s="164">
        <v>0</v>
      </c>
      <c r="I21" s="164">
        <v>80630</v>
      </c>
      <c r="J21" s="164">
        <v>0</v>
      </c>
      <c r="K21" s="165">
        <v>0</v>
      </c>
      <c r="L21" s="166">
        <v>0</v>
      </c>
      <c r="M21" s="109" t="s">
        <v>297</v>
      </c>
      <c r="N21" s="278"/>
    </row>
    <row r="22" spans="1:14" s="67" customFormat="1" ht="13.9" customHeight="1" thickBot="1">
      <c r="A22" s="274" t="s">
        <v>22</v>
      </c>
      <c r="B22" s="157" t="s">
        <v>14</v>
      </c>
      <c r="C22" s="158">
        <f t="shared" si="0"/>
        <v>1</v>
      </c>
      <c r="D22" s="159">
        <v>1</v>
      </c>
      <c r="E22" s="160">
        <v>0</v>
      </c>
      <c r="F22" s="159">
        <v>0</v>
      </c>
      <c r="G22" s="160">
        <v>0</v>
      </c>
      <c r="H22" s="159">
        <v>0</v>
      </c>
      <c r="I22" s="160">
        <v>0</v>
      </c>
      <c r="J22" s="159">
        <v>0</v>
      </c>
      <c r="K22" s="160">
        <v>0</v>
      </c>
      <c r="L22" s="161">
        <v>0</v>
      </c>
      <c r="M22" s="162" t="s">
        <v>15</v>
      </c>
      <c r="N22" s="276" t="s">
        <v>23</v>
      </c>
    </row>
    <row r="23" spans="1:14" s="67" customFormat="1" ht="13.9" customHeight="1" thickBot="1">
      <c r="A23" s="274"/>
      <c r="B23" s="157" t="s">
        <v>17</v>
      </c>
      <c r="C23" s="158">
        <f t="shared" si="0"/>
        <v>38988</v>
      </c>
      <c r="D23" s="159">
        <v>38988</v>
      </c>
      <c r="E23" s="160">
        <v>0</v>
      </c>
      <c r="F23" s="159">
        <v>0</v>
      </c>
      <c r="G23" s="160">
        <v>0</v>
      </c>
      <c r="H23" s="159">
        <v>0</v>
      </c>
      <c r="I23" s="160">
        <v>0</v>
      </c>
      <c r="J23" s="159">
        <v>0</v>
      </c>
      <c r="K23" s="160">
        <v>0</v>
      </c>
      <c r="L23" s="161">
        <v>0</v>
      </c>
      <c r="M23" s="162" t="s">
        <v>18</v>
      </c>
      <c r="N23" s="276"/>
    </row>
    <row r="24" spans="1:14" s="67" customFormat="1" ht="13.9" customHeight="1" thickBot="1">
      <c r="A24" s="274"/>
      <c r="B24" s="157" t="s">
        <v>19</v>
      </c>
      <c r="C24" s="158">
        <f t="shared" si="0"/>
        <v>11696</v>
      </c>
      <c r="D24" s="159">
        <v>11696</v>
      </c>
      <c r="E24" s="160">
        <v>0</v>
      </c>
      <c r="F24" s="159">
        <v>0</v>
      </c>
      <c r="G24" s="160">
        <v>0</v>
      </c>
      <c r="H24" s="159">
        <v>0</v>
      </c>
      <c r="I24" s="160">
        <v>0</v>
      </c>
      <c r="J24" s="159">
        <v>0</v>
      </c>
      <c r="K24" s="160">
        <v>0</v>
      </c>
      <c r="L24" s="161">
        <v>0</v>
      </c>
      <c r="M24" s="162" t="s">
        <v>297</v>
      </c>
      <c r="N24" s="276"/>
    </row>
    <row r="25" spans="1:14" s="67" customFormat="1" ht="13.9" customHeight="1" thickBot="1">
      <c r="A25" s="277" t="s">
        <v>355</v>
      </c>
      <c r="B25" s="111" t="s">
        <v>14</v>
      </c>
      <c r="C25" s="163">
        <f t="shared" si="0"/>
        <v>3</v>
      </c>
      <c r="D25" s="165">
        <v>0</v>
      </c>
      <c r="E25" s="165">
        <v>0</v>
      </c>
      <c r="F25" s="165">
        <v>0</v>
      </c>
      <c r="G25" s="165">
        <v>0</v>
      </c>
      <c r="H25" s="165">
        <v>0</v>
      </c>
      <c r="I25" s="165">
        <v>0</v>
      </c>
      <c r="J25" s="165">
        <v>3</v>
      </c>
      <c r="K25" s="165">
        <v>0</v>
      </c>
      <c r="L25" s="166">
        <v>0</v>
      </c>
      <c r="M25" s="109" t="s">
        <v>15</v>
      </c>
      <c r="N25" s="278" t="s">
        <v>348</v>
      </c>
    </row>
    <row r="26" spans="1:14" s="67" customFormat="1" ht="13.9" customHeight="1" thickBot="1">
      <c r="A26" s="277"/>
      <c r="B26" s="111" t="s">
        <v>17</v>
      </c>
      <c r="C26" s="163">
        <f t="shared" si="0"/>
        <v>36786</v>
      </c>
      <c r="D26" s="165">
        <v>0</v>
      </c>
      <c r="E26" s="165">
        <v>0</v>
      </c>
      <c r="F26" s="165">
        <v>0</v>
      </c>
      <c r="G26" s="165">
        <v>0</v>
      </c>
      <c r="H26" s="165">
        <v>0</v>
      </c>
      <c r="I26" s="165">
        <v>0</v>
      </c>
      <c r="J26" s="165">
        <v>36786</v>
      </c>
      <c r="K26" s="165">
        <v>0</v>
      </c>
      <c r="L26" s="166">
        <v>0</v>
      </c>
      <c r="M26" s="109" t="s">
        <v>18</v>
      </c>
      <c r="N26" s="278"/>
    </row>
    <row r="27" spans="1:14" s="67" customFormat="1" ht="13.9" customHeight="1" thickBot="1">
      <c r="A27" s="277"/>
      <c r="B27" s="111" t="s">
        <v>19</v>
      </c>
      <c r="C27" s="163">
        <f t="shared" si="0"/>
        <v>16329</v>
      </c>
      <c r="D27" s="165">
        <v>0</v>
      </c>
      <c r="E27" s="165">
        <v>0</v>
      </c>
      <c r="F27" s="165">
        <v>0</v>
      </c>
      <c r="G27" s="165">
        <v>0</v>
      </c>
      <c r="H27" s="165">
        <v>0</v>
      </c>
      <c r="I27" s="165">
        <v>0</v>
      </c>
      <c r="J27" s="165">
        <v>16329</v>
      </c>
      <c r="K27" s="165">
        <v>0</v>
      </c>
      <c r="L27" s="166">
        <v>0</v>
      </c>
      <c r="M27" s="109" t="s">
        <v>297</v>
      </c>
      <c r="N27" s="278"/>
    </row>
    <row r="28" spans="1:14" s="67" customFormat="1" ht="13.9" customHeight="1" thickBot="1">
      <c r="A28" s="274" t="s">
        <v>223</v>
      </c>
      <c r="B28" s="157" t="s">
        <v>14</v>
      </c>
      <c r="C28" s="158">
        <f t="shared" si="0"/>
        <v>6</v>
      </c>
      <c r="D28" s="159">
        <v>0</v>
      </c>
      <c r="E28" s="160">
        <v>0</v>
      </c>
      <c r="F28" s="159">
        <v>0</v>
      </c>
      <c r="G28" s="160">
        <v>0</v>
      </c>
      <c r="H28" s="159">
        <v>1</v>
      </c>
      <c r="I28" s="160">
        <v>2</v>
      </c>
      <c r="J28" s="159">
        <v>3</v>
      </c>
      <c r="K28" s="160">
        <v>0</v>
      </c>
      <c r="L28" s="161">
        <v>0</v>
      </c>
      <c r="M28" s="162" t="s">
        <v>15</v>
      </c>
      <c r="N28" s="276" t="s">
        <v>222</v>
      </c>
    </row>
    <row r="29" spans="1:14" s="67" customFormat="1" ht="13.9" customHeight="1" thickBot="1">
      <c r="A29" s="274"/>
      <c r="B29" s="157" t="s">
        <v>17</v>
      </c>
      <c r="C29" s="158">
        <f t="shared" si="0"/>
        <v>22085</v>
      </c>
      <c r="D29" s="159">
        <v>0</v>
      </c>
      <c r="E29" s="160">
        <v>0</v>
      </c>
      <c r="F29" s="159">
        <v>0</v>
      </c>
      <c r="G29" s="160">
        <v>0</v>
      </c>
      <c r="H29" s="159">
        <v>11176</v>
      </c>
      <c r="I29" s="160">
        <v>10012</v>
      </c>
      <c r="J29" s="159">
        <v>897</v>
      </c>
      <c r="K29" s="160">
        <v>0</v>
      </c>
      <c r="L29" s="161">
        <v>0</v>
      </c>
      <c r="M29" s="162" t="s">
        <v>18</v>
      </c>
      <c r="N29" s="276"/>
    </row>
    <row r="30" spans="1:14" s="67" customFormat="1" ht="13.9" customHeight="1" thickBot="1">
      <c r="A30" s="274"/>
      <c r="B30" s="157" t="s">
        <v>19</v>
      </c>
      <c r="C30" s="158">
        <f t="shared" si="0"/>
        <v>11304</v>
      </c>
      <c r="D30" s="159">
        <v>0</v>
      </c>
      <c r="E30" s="160">
        <v>0</v>
      </c>
      <c r="F30" s="159">
        <v>0</v>
      </c>
      <c r="G30" s="160">
        <v>0</v>
      </c>
      <c r="H30" s="159">
        <v>6784</v>
      </c>
      <c r="I30" s="160">
        <v>4192</v>
      </c>
      <c r="J30" s="159">
        <v>328</v>
      </c>
      <c r="K30" s="160">
        <v>0</v>
      </c>
      <c r="L30" s="161">
        <v>0</v>
      </c>
      <c r="M30" s="162" t="s">
        <v>297</v>
      </c>
      <c r="N30" s="276"/>
    </row>
    <row r="31" spans="1:14" s="67" customFormat="1" ht="13.9" customHeight="1" thickBot="1">
      <c r="A31" s="277" t="s">
        <v>326</v>
      </c>
      <c r="B31" s="111" t="s">
        <v>14</v>
      </c>
      <c r="C31" s="163">
        <f t="shared" si="0"/>
        <v>1</v>
      </c>
      <c r="D31" s="165">
        <v>1</v>
      </c>
      <c r="E31" s="165">
        <v>0</v>
      </c>
      <c r="F31" s="165">
        <v>0</v>
      </c>
      <c r="G31" s="165">
        <v>0</v>
      </c>
      <c r="H31" s="164">
        <v>0</v>
      </c>
      <c r="I31" s="166">
        <v>0</v>
      </c>
      <c r="J31" s="166">
        <v>0</v>
      </c>
      <c r="K31" s="166">
        <v>0</v>
      </c>
      <c r="L31" s="166">
        <v>0</v>
      </c>
      <c r="M31" s="109" t="s">
        <v>15</v>
      </c>
      <c r="N31" s="278" t="s">
        <v>327</v>
      </c>
    </row>
    <row r="32" spans="1:14" s="67" customFormat="1" ht="13.9" customHeight="1" thickBot="1">
      <c r="A32" s="277"/>
      <c r="B32" s="111" t="s">
        <v>17</v>
      </c>
      <c r="C32" s="163">
        <f t="shared" si="0"/>
        <v>6019</v>
      </c>
      <c r="D32" s="165">
        <v>6019</v>
      </c>
      <c r="E32" s="165">
        <v>0</v>
      </c>
      <c r="F32" s="165">
        <v>0</v>
      </c>
      <c r="G32" s="165">
        <v>0</v>
      </c>
      <c r="H32" s="164">
        <v>0</v>
      </c>
      <c r="I32" s="166">
        <v>0</v>
      </c>
      <c r="J32" s="166">
        <v>0</v>
      </c>
      <c r="K32" s="166">
        <v>0</v>
      </c>
      <c r="L32" s="166">
        <v>0</v>
      </c>
      <c r="M32" s="109" t="s">
        <v>18</v>
      </c>
      <c r="N32" s="278"/>
    </row>
    <row r="33" spans="1:14" s="67" customFormat="1" ht="13.9" customHeight="1" thickBot="1">
      <c r="A33" s="277"/>
      <c r="B33" s="111" t="s">
        <v>19</v>
      </c>
      <c r="C33" s="163">
        <f t="shared" si="0"/>
        <v>1805</v>
      </c>
      <c r="D33" s="165">
        <v>1805</v>
      </c>
      <c r="E33" s="165">
        <v>0</v>
      </c>
      <c r="F33" s="165">
        <v>0</v>
      </c>
      <c r="G33" s="165">
        <v>0</v>
      </c>
      <c r="H33" s="164">
        <v>0</v>
      </c>
      <c r="I33" s="166">
        <v>0</v>
      </c>
      <c r="J33" s="166">
        <v>0</v>
      </c>
      <c r="K33" s="166">
        <v>0</v>
      </c>
      <c r="L33" s="166">
        <v>0</v>
      </c>
      <c r="M33" s="109" t="s">
        <v>297</v>
      </c>
      <c r="N33" s="278"/>
    </row>
    <row r="34" spans="1:14" s="67" customFormat="1" ht="13.9" customHeight="1" thickBot="1">
      <c r="A34" s="274" t="s">
        <v>24</v>
      </c>
      <c r="B34" s="157" t="s">
        <v>14</v>
      </c>
      <c r="C34" s="158">
        <f t="shared" si="0"/>
        <v>21</v>
      </c>
      <c r="D34" s="159">
        <v>0</v>
      </c>
      <c r="E34" s="160">
        <v>0</v>
      </c>
      <c r="F34" s="159">
        <v>0</v>
      </c>
      <c r="G34" s="160">
        <v>0</v>
      </c>
      <c r="H34" s="159">
        <v>0</v>
      </c>
      <c r="I34" s="160">
        <v>1</v>
      </c>
      <c r="J34" s="159">
        <v>20</v>
      </c>
      <c r="K34" s="160">
        <v>0</v>
      </c>
      <c r="L34" s="161">
        <v>0</v>
      </c>
      <c r="M34" s="162" t="s">
        <v>15</v>
      </c>
      <c r="N34" s="276" t="s">
        <v>25</v>
      </c>
    </row>
    <row r="35" spans="1:14" s="67" customFormat="1" ht="13.9" customHeight="1" thickBot="1">
      <c r="A35" s="274"/>
      <c r="B35" s="157" t="s">
        <v>17</v>
      </c>
      <c r="C35" s="158">
        <f t="shared" si="0"/>
        <v>124836</v>
      </c>
      <c r="D35" s="159">
        <v>0</v>
      </c>
      <c r="E35" s="160">
        <v>0</v>
      </c>
      <c r="F35" s="159">
        <v>0</v>
      </c>
      <c r="G35" s="160">
        <v>0</v>
      </c>
      <c r="H35" s="159">
        <v>0</v>
      </c>
      <c r="I35" s="160">
        <v>112967</v>
      </c>
      <c r="J35" s="159">
        <v>11869</v>
      </c>
      <c r="K35" s="160">
        <v>0</v>
      </c>
      <c r="L35" s="161">
        <v>0</v>
      </c>
      <c r="M35" s="162" t="s">
        <v>18</v>
      </c>
      <c r="N35" s="276"/>
    </row>
    <row r="36" spans="1:14" s="67" customFormat="1" ht="13.9" customHeight="1" thickBot="1">
      <c r="A36" s="274"/>
      <c r="B36" s="157" t="s">
        <v>19</v>
      </c>
      <c r="C36" s="158">
        <f t="shared" si="0"/>
        <v>66985</v>
      </c>
      <c r="D36" s="159">
        <v>0</v>
      </c>
      <c r="E36" s="160">
        <v>0</v>
      </c>
      <c r="F36" s="159">
        <v>0</v>
      </c>
      <c r="G36" s="160">
        <v>0</v>
      </c>
      <c r="H36" s="159">
        <v>0</v>
      </c>
      <c r="I36" s="160">
        <v>59440</v>
      </c>
      <c r="J36" s="159">
        <v>7545</v>
      </c>
      <c r="K36" s="160">
        <v>0</v>
      </c>
      <c r="L36" s="161">
        <v>0</v>
      </c>
      <c r="M36" s="162" t="s">
        <v>297</v>
      </c>
      <c r="N36" s="276"/>
    </row>
    <row r="37" spans="1:14" s="67" customFormat="1" ht="13.9" customHeight="1" thickBot="1">
      <c r="A37" s="277" t="s">
        <v>356</v>
      </c>
      <c r="B37" s="111" t="s">
        <v>14</v>
      </c>
      <c r="C37" s="163">
        <f t="shared" si="0"/>
        <v>2</v>
      </c>
      <c r="D37" s="164">
        <v>0</v>
      </c>
      <c r="E37" s="165">
        <v>0</v>
      </c>
      <c r="F37" s="165">
        <v>0</v>
      </c>
      <c r="G37" s="165">
        <v>0</v>
      </c>
      <c r="H37" s="164">
        <v>0</v>
      </c>
      <c r="I37" s="165">
        <v>2</v>
      </c>
      <c r="J37" s="164">
        <v>0</v>
      </c>
      <c r="K37" s="165">
        <v>0</v>
      </c>
      <c r="L37" s="166">
        <v>0</v>
      </c>
      <c r="M37" s="109" t="s">
        <v>15</v>
      </c>
      <c r="N37" s="278" t="s">
        <v>357</v>
      </c>
    </row>
    <row r="38" spans="1:14" s="67" customFormat="1" ht="13.9" customHeight="1" thickBot="1">
      <c r="A38" s="277"/>
      <c r="B38" s="111" t="s">
        <v>17</v>
      </c>
      <c r="C38" s="163">
        <f t="shared" si="0"/>
        <v>183172</v>
      </c>
      <c r="D38" s="164">
        <v>0</v>
      </c>
      <c r="E38" s="165">
        <v>0</v>
      </c>
      <c r="F38" s="165">
        <v>0</v>
      </c>
      <c r="G38" s="165">
        <v>0</v>
      </c>
      <c r="H38" s="164">
        <v>0</v>
      </c>
      <c r="I38" s="165">
        <v>183172</v>
      </c>
      <c r="J38" s="164">
        <v>0</v>
      </c>
      <c r="K38" s="165">
        <v>0</v>
      </c>
      <c r="L38" s="166">
        <v>0</v>
      </c>
      <c r="M38" s="109" t="s">
        <v>18</v>
      </c>
      <c r="N38" s="278"/>
    </row>
    <row r="39" spans="1:14" s="67" customFormat="1" ht="13.9" customHeight="1">
      <c r="A39" s="279"/>
      <c r="B39" s="113" t="s">
        <v>19</v>
      </c>
      <c r="C39" s="213">
        <f t="shared" si="0"/>
        <v>110826</v>
      </c>
      <c r="D39" s="214">
        <v>0</v>
      </c>
      <c r="E39" s="215">
        <v>0</v>
      </c>
      <c r="F39" s="215">
        <v>0</v>
      </c>
      <c r="G39" s="215">
        <v>0</v>
      </c>
      <c r="H39" s="214">
        <v>0</v>
      </c>
      <c r="I39" s="215">
        <v>110826</v>
      </c>
      <c r="J39" s="214">
        <v>0</v>
      </c>
      <c r="K39" s="215">
        <v>0</v>
      </c>
      <c r="L39" s="216">
        <v>0</v>
      </c>
      <c r="M39" s="114" t="s">
        <v>297</v>
      </c>
      <c r="N39" s="280"/>
    </row>
    <row r="40" spans="1:14" s="67" customFormat="1" ht="13.9" customHeight="1" thickBot="1">
      <c r="A40" s="273" t="s">
        <v>30</v>
      </c>
      <c r="B40" s="151" t="s">
        <v>14</v>
      </c>
      <c r="C40" s="152">
        <f t="shared" si="0"/>
        <v>172</v>
      </c>
      <c r="D40" s="153">
        <v>23</v>
      </c>
      <c r="E40" s="154">
        <v>0</v>
      </c>
      <c r="F40" s="153">
        <v>8</v>
      </c>
      <c r="G40" s="154">
        <v>0</v>
      </c>
      <c r="H40" s="153">
        <v>6</v>
      </c>
      <c r="I40" s="153">
        <v>130</v>
      </c>
      <c r="J40" s="153">
        <v>5</v>
      </c>
      <c r="K40" s="154">
        <v>0</v>
      </c>
      <c r="L40" s="155">
        <v>0</v>
      </c>
      <c r="M40" s="156" t="s">
        <v>15</v>
      </c>
      <c r="N40" s="275" t="s">
        <v>31</v>
      </c>
    </row>
    <row r="41" spans="1:14" s="67" customFormat="1" ht="13.9" customHeight="1" thickBot="1">
      <c r="A41" s="274"/>
      <c r="B41" s="157" t="s">
        <v>17</v>
      </c>
      <c r="C41" s="158">
        <f t="shared" si="0"/>
        <v>7950424</v>
      </c>
      <c r="D41" s="159">
        <v>92142</v>
      </c>
      <c r="E41" s="160">
        <v>0</v>
      </c>
      <c r="F41" s="159">
        <v>457373</v>
      </c>
      <c r="G41" s="160">
        <v>0</v>
      </c>
      <c r="H41" s="159">
        <v>201901</v>
      </c>
      <c r="I41" s="159">
        <v>7158080</v>
      </c>
      <c r="J41" s="159">
        <v>40928</v>
      </c>
      <c r="K41" s="160">
        <v>0</v>
      </c>
      <c r="L41" s="161">
        <v>0</v>
      </c>
      <c r="M41" s="162" t="s">
        <v>18</v>
      </c>
      <c r="N41" s="276"/>
    </row>
    <row r="42" spans="1:14" s="67" customFormat="1" ht="13.9" customHeight="1" thickBot="1">
      <c r="A42" s="274"/>
      <c r="B42" s="157" t="s">
        <v>19</v>
      </c>
      <c r="C42" s="158">
        <f t="shared" si="0"/>
        <v>3641667</v>
      </c>
      <c r="D42" s="159">
        <v>29067</v>
      </c>
      <c r="E42" s="160">
        <v>0</v>
      </c>
      <c r="F42" s="159">
        <v>156553</v>
      </c>
      <c r="G42" s="160">
        <v>0</v>
      </c>
      <c r="H42" s="159">
        <v>117193</v>
      </c>
      <c r="I42" s="159">
        <v>3320676</v>
      </c>
      <c r="J42" s="159">
        <v>18178</v>
      </c>
      <c r="K42" s="160">
        <v>0</v>
      </c>
      <c r="L42" s="161">
        <v>0</v>
      </c>
      <c r="M42" s="162" t="s">
        <v>297</v>
      </c>
      <c r="N42" s="276"/>
    </row>
    <row r="43" spans="1:14" s="67" customFormat="1" ht="13.9" customHeight="1" thickBot="1">
      <c r="A43" s="277" t="s">
        <v>32</v>
      </c>
      <c r="B43" s="111" t="s">
        <v>14</v>
      </c>
      <c r="C43" s="163">
        <f t="shared" si="0"/>
        <v>15</v>
      </c>
      <c r="D43" s="165">
        <v>3</v>
      </c>
      <c r="E43" s="165">
        <v>0</v>
      </c>
      <c r="F43" s="165">
        <v>1</v>
      </c>
      <c r="G43" s="165">
        <v>0</v>
      </c>
      <c r="H43" s="164">
        <v>5</v>
      </c>
      <c r="I43" s="166">
        <v>3</v>
      </c>
      <c r="J43" s="166">
        <v>3</v>
      </c>
      <c r="K43" s="166">
        <v>0</v>
      </c>
      <c r="L43" s="166">
        <v>0</v>
      </c>
      <c r="M43" s="109" t="s">
        <v>15</v>
      </c>
      <c r="N43" s="278" t="s">
        <v>33</v>
      </c>
    </row>
    <row r="44" spans="1:14" s="67" customFormat="1" ht="13.9" customHeight="1" thickBot="1">
      <c r="A44" s="277"/>
      <c r="B44" s="111" t="s">
        <v>17</v>
      </c>
      <c r="C44" s="163">
        <f t="shared" si="0"/>
        <v>522263</v>
      </c>
      <c r="D44" s="165">
        <v>26285</v>
      </c>
      <c r="E44" s="165">
        <v>0</v>
      </c>
      <c r="F44" s="165">
        <v>35425</v>
      </c>
      <c r="G44" s="165">
        <v>0</v>
      </c>
      <c r="H44" s="164">
        <v>163489</v>
      </c>
      <c r="I44" s="166">
        <v>228968</v>
      </c>
      <c r="J44" s="166">
        <v>68096</v>
      </c>
      <c r="K44" s="166">
        <v>0</v>
      </c>
      <c r="L44" s="166">
        <v>0</v>
      </c>
      <c r="M44" s="109" t="s">
        <v>18</v>
      </c>
      <c r="N44" s="278"/>
    </row>
    <row r="45" spans="1:14" s="67" customFormat="1" ht="13.9" customHeight="1" thickBot="1">
      <c r="A45" s="277"/>
      <c r="B45" s="111" t="s">
        <v>19</v>
      </c>
      <c r="C45" s="163">
        <f t="shared" si="0"/>
        <v>276002</v>
      </c>
      <c r="D45" s="165">
        <v>12670</v>
      </c>
      <c r="E45" s="165">
        <v>0</v>
      </c>
      <c r="F45" s="165">
        <v>10627</v>
      </c>
      <c r="G45" s="165">
        <v>0</v>
      </c>
      <c r="H45" s="164">
        <v>96139</v>
      </c>
      <c r="I45" s="166">
        <v>126520</v>
      </c>
      <c r="J45" s="166">
        <v>30046</v>
      </c>
      <c r="K45" s="166">
        <v>0</v>
      </c>
      <c r="L45" s="166">
        <v>0</v>
      </c>
      <c r="M45" s="109" t="s">
        <v>297</v>
      </c>
      <c r="N45" s="278"/>
    </row>
    <row r="46" spans="1:14" s="67" customFormat="1" ht="13.9" customHeight="1" thickBot="1">
      <c r="A46" s="274" t="s">
        <v>329</v>
      </c>
      <c r="B46" s="157" t="s">
        <v>14</v>
      </c>
      <c r="C46" s="158">
        <f t="shared" si="0"/>
        <v>3</v>
      </c>
      <c r="D46" s="159">
        <v>0</v>
      </c>
      <c r="E46" s="160">
        <v>0</v>
      </c>
      <c r="F46" s="159">
        <v>0</v>
      </c>
      <c r="G46" s="160">
        <v>0</v>
      </c>
      <c r="H46" s="159">
        <v>2</v>
      </c>
      <c r="I46" s="160">
        <v>1</v>
      </c>
      <c r="J46" s="159">
        <v>0</v>
      </c>
      <c r="K46" s="160">
        <v>0</v>
      </c>
      <c r="L46" s="161">
        <v>0</v>
      </c>
      <c r="M46" s="162" t="s">
        <v>15</v>
      </c>
      <c r="N46" s="276" t="s">
        <v>324</v>
      </c>
    </row>
    <row r="47" spans="1:14" s="67" customFormat="1" ht="13.9" customHeight="1" thickBot="1">
      <c r="A47" s="274"/>
      <c r="B47" s="157" t="s">
        <v>17</v>
      </c>
      <c r="C47" s="158">
        <f t="shared" si="0"/>
        <v>78651</v>
      </c>
      <c r="D47" s="159">
        <v>0</v>
      </c>
      <c r="E47" s="160">
        <v>0</v>
      </c>
      <c r="F47" s="159">
        <v>0</v>
      </c>
      <c r="G47" s="160">
        <v>0</v>
      </c>
      <c r="H47" s="159">
        <v>49740</v>
      </c>
      <c r="I47" s="160">
        <v>28911</v>
      </c>
      <c r="J47" s="159">
        <v>0</v>
      </c>
      <c r="K47" s="160">
        <v>0</v>
      </c>
      <c r="L47" s="161">
        <v>0</v>
      </c>
      <c r="M47" s="162" t="s">
        <v>18</v>
      </c>
      <c r="N47" s="276"/>
    </row>
    <row r="48" spans="1:14" s="67" customFormat="1" ht="13.9" customHeight="1" thickBot="1">
      <c r="A48" s="274"/>
      <c r="B48" s="157" t="s">
        <v>19</v>
      </c>
      <c r="C48" s="158">
        <f t="shared" si="0"/>
        <v>40875</v>
      </c>
      <c r="D48" s="159">
        <v>0</v>
      </c>
      <c r="E48" s="160">
        <v>0</v>
      </c>
      <c r="F48" s="159">
        <v>0</v>
      </c>
      <c r="G48" s="160">
        <v>0</v>
      </c>
      <c r="H48" s="159">
        <v>25852</v>
      </c>
      <c r="I48" s="160">
        <v>15023</v>
      </c>
      <c r="J48" s="159">
        <v>0</v>
      </c>
      <c r="K48" s="160">
        <v>0</v>
      </c>
      <c r="L48" s="161">
        <v>0</v>
      </c>
      <c r="M48" s="162" t="s">
        <v>297</v>
      </c>
      <c r="N48" s="276"/>
    </row>
    <row r="49" spans="1:14" s="67" customFormat="1" ht="13.9" customHeight="1" thickBot="1">
      <c r="A49" s="277" t="s">
        <v>34</v>
      </c>
      <c r="B49" s="111" t="s">
        <v>14</v>
      </c>
      <c r="C49" s="163">
        <f t="shared" si="0"/>
        <v>4</v>
      </c>
      <c r="D49" s="164">
        <v>0</v>
      </c>
      <c r="E49" s="164">
        <v>0</v>
      </c>
      <c r="F49" s="164">
        <v>1</v>
      </c>
      <c r="G49" s="164">
        <v>0</v>
      </c>
      <c r="H49" s="164">
        <v>1</v>
      </c>
      <c r="I49" s="165">
        <v>0</v>
      </c>
      <c r="J49" s="164">
        <v>2</v>
      </c>
      <c r="K49" s="165">
        <v>0</v>
      </c>
      <c r="L49" s="166">
        <v>0</v>
      </c>
      <c r="M49" s="109" t="s">
        <v>15</v>
      </c>
      <c r="N49" s="278" t="s">
        <v>35</v>
      </c>
    </row>
    <row r="50" spans="1:14" s="67" customFormat="1" ht="13.9" customHeight="1" thickBot="1">
      <c r="A50" s="277"/>
      <c r="B50" s="111" t="s">
        <v>17</v>
      </c>
      <c r="C50" s="163">
        <f t="shared" si="0"/>
        <v>68456</v>
      </c>
      <c r="D50" s="164">
        <v>0</v>
      </c>
      <c r="E50" s="164">
        <v>0</v>
      </c>
      <c r="F50" s="164">
        <v>1679</v>
      </c>
      <c r="G50" s="164">
        <v>0</v>
      </c>
      <c r="H50" s="164">
        <v>30018</v>
      </c>
      <c r="I50" s="165">
        <v>0</v>
      </c>
      <c r="J50" s="164">
        <v>36759</v>
      </c>
      <c r="K50" s="165">
        <v>0</v>
      </c>
      <c r="L50" s="166">
        <v>0</v>
      </c>
      <c r="M50" s="109" t="s">
        <v>18</v>
      </c>
      <c r="N50" s="278"/>
    </row>
    <row r="51" spans="1:14" s="67" customFormat="1" ht="13.9" customHeight="1" thickBot="1">
      <c r="A51" s="277"/>
      <c r="B51" s="111" t="s">
        <v>19</v>
      </c>
      <c r="C51" s="163">
        <f t="shared" si="0"/>
        <v>39865</v>
      </c>
      <c r="D51" s="164">
        <v>0</v>
      </c>
      <c r="E51" s="164">
        <v>0</v>
      </c>
      <c r="F51" s="164">
        <v>503</v>
      </c>
      <c r="G51" s="164">
        <v>0</v>
      </c>
      <c r="H51" s="164">
        <v>18486</v>
      </c>
      <c r="I51" s="165">
        <v>0</v>
      </c>
      <c r="J51" s="164">
        <v>20876</v>
      </c>
      <c r="K51" s="165">
        <v>0</v>
      </c>
      <c r="L51" s="166">
        <v>0</v>
      </c>
      <c r="M51" s="109" t="s">
        <v>297</v>
      </c>
      <c r="N51" s="278"/>
    </row>
    <row r="52" spans="1:14" s="67" customFormat="1" ht="13.9" customHeight="1" thickBot="1">
      <c r="A52" s="274" t="s">
        <v>36</v>
      </c>
      <c r="B52" s="157" t="s">
        <v>14</v>
      </c>
      <c r="C52" s="158">
        <f t="shared" si="0"/>
        <v>20</v>
      </c>
      <c r="D52" s="159">
        <v>1</v>
      </c>
      <c r="E52" s="159">
        <v>0</v>
      </c>
      <c r="F52" s="159">
        <v>0</v>
      </c>
      <c r="G52" s="159">
        <v>0</v>
      </c>
      <c r="H52" s="159">
        <v>2</v>
      </c>
      <c r="I52" s="160">
        <v>17</v>
      </c>
      <c r="J52" s="159">
        <v>0</v>
      </c>
      <c r="K52" s="160">
        <v>0</v>
      </c>
      <c r="L52" s="161">
        <v>0</v>
      </c>
      <c r="M52" s="162" t="s">
        <v>15</v>
      </c>
      <c r="N52" s="276" t="s">
        <v>37</v>
      </c>
    </row>
    <row r="53" spans="1:14" s="67" customFormat="1" ht="13.9" customHeight="1" thickBot="1">
      <c r="A53" s="274"/>
      <c r="B53" s="157" t="s">
        <v>17</v>
      </c>
      <c r="C53" s="158">
        <f t="shared" si="0"/>
        <v>425836</v>
      </c>
      <c r="D53" s="159">
        <v>1290</v>
      </c>
      <c r="E53" s="159">
        <v>0</v>
      </c>
      <c r="F53" s="159">
        <v>0</v>
      </c>
      <c r="G53" s="159">
        <v>0</v>
      </c>
      <c r="H53" s="159">
        <v>65512</v>
      </c>
      <c r="I53" s="160">
        <v>359034</v>
      </c>
      <c r="J53" s="159">
        <v>0</v>
      </c>
      <c r="K53" s="160">
        <v>0</v>
      </c>
      <c r="L53" s="161">
        <v>0</v>
      </c>
      <c r="M53" s="162" t="s">
        <v>18</v>
      </c>
      <c r="N53" s="276"/>
    </row>
    <row r="54" spans="1:14" s="67" customFormat="1" ht="13.9" customHeight="1" thickBot="1">
      <c r="A54" s="274"/>
      <c r="B54" s="157" t="s">
        <v>19</v>
      </c>
      <c r="C54" s="158">
        <f t="shared" si="0"/>
        <v>209575</v>
      </c>
      <c r="D54" s="159">
        <v>387</v>
      </c>
      <c r="E54" s="159">
        <v>0</v>
      </c>
      <c r="F54" s="159">
        <v>0</v>
      </c>
      <c r="G54" s="159">
        <v>0</v>
      </c>
      <c r="H54" s="159">
        <v>38374</v>
      </c>
      <c r="I54" s="160">
        <v>170814</v>
      </c>
      <c r="J54" s="159">
        <v>0</v>
      </c>
      <c r="K54" s="160">
        <v>0</v>
      </c>
      <c r="L54" s="161">
        <v>0</v>
      </c>
      <c r="M54" s="162" t="s">
        <v>297</v>
      </c>
      <c r="N54" s="276"/>
    </row>
    <row r="55" spans="1:14" s="67" customFormat="1" ht="13.9" customHeight="1" thickBot="1">
      <c r="A55" s="277" t="s">
        <v>38</v>
      </c>
      <c r="B55" s="111" t="s">
        <v>14</v>
      </c>
      <c r="C55" s="163">
        <f t="shared" si="0"/>
        <v>13</v>
      </c>
      <c r="D55" s="164">
        <v>0</v>
      </c>
      <c r="E55" s="164">
        <v>0</v>
      </c>
      <c r="F55" s="164">
        <v>9</v>
      </c>
      <c r="G55" s="164">
        <v>0</v>
      </c>
      <c r="H55" s="164">
        <v>0</v>
      </c>
      <c r="I55" s="164">
        <v>4</v>
      </c>
      <c r="J55" s="164">
        <v>0</v>
      </c>
      <c r="K55" s="165">
        <v>0</v>
      </c>
      <c r="L55" s="166">
        <v>0</v>
      </c>
      <c r="M55" s="109" t="s">
        <v>15</v>
      </c>
      <c r="N55" s="278" t="s">
        <v>39</v>
      </c>
    </row>
    <row r="56" spans="1:14" s="67" customFormat="1" ht="13.9" customHeight="1" thickBot="1">
      <c r="A56" s="277"/>
      <c r="B56" s="111" t="s">
        <v>17</v>
      </c>
      <c r="C56" s="163">
        <f t="shared" si="0"/>
        <v>886955</v>
      </c>
      <c r="D56" s="164">
        <v>0</v>
      </c>
      <c r="E56" s="164">
        <v>0</v>
      </c>
      <c r="F56" s="164">
        <v>587012</v>
      </c>
      <c r="G56" s="164">
        <v>0</v>
      </c>
      <c r="H56" s="164">
        <v>0</v>
      </c>
      <c r="I56" s="164">
        <v>299943</v>
      </c>
      <c r="J56" s="164">
        <v>0</v>
      </c>
      <c r="K56" s="165">
        <v>0</v>
      </c>
      <c r="L56" s="166">
        <v>0</v>
      </c>
      <c r="M56" s="109" t="s">
        <v>18</v>
      </c>
      <c r="N56" s="278"/>
    </row>
    <row r="57" spans="1:14" s="67" customFormat="1" ht="13.9" customHeight="1" thickBot="1">
      <c r="A57" s="277"/>
      <c r="B57" s="111" t="s">
        <v>19</v>
      </c>
      <c r="C57" s="163">
        <f t="shared" si="0"/>
        <v>379398</v>
      </c>
      <c r="D57" s="164">
        <v>0</v>
      </c>
      <c r="E57" s="164">
        <v>0</v>
      </c>
      <c r="F57" s="164">
        <v>214556</v>
      </c>
      <c r="G57" s="164">
        <v>0</v>
      </c>
      <c r="H57" s="164">
        <v>0</v>
      </c>
      <c r="I57" s="164">
        <v>164842</v>
      </c>
      <c r="J57" s="164">
        <v>0</v>
      </c>
      <c r="K57" s="165">
        <v>0</v>
      </c>
      <c r="L57" s="166">
        <v>0</v>
      </c>
      <c r="M57" s="109" t="s">
        <v>297</v>
      </c>
      <c r="N57" s="278"/>
    </row>
    <row r="58" spans="1:14" s="67" customFormat="1" ht="13.9" customHeight="1" thickBot="1">
      <c r="A58" s="274" t="s">
        <v>40</v>
      </c>
      <c r="B58" s="157" t="s">
        <v>14</v>
      </c>
      <c r="C58" s="158">
        <f t="shared" si="0"/>
        <v>1</v>
      </c>
      <c r="D58" s="159">
        <v>0</v>
      </c>
      <c r="E58" s="159">
        <v>0</v>
      </c>
      <c r="F58" s="159">
        <v>1</v>
      </c>
      <c r="G58" s="159">
        <v>0</v>
      </c>
      <c r="H58" s="159">
        <v>0</v>
      </c>
      <c r="I58" s="159">
        <v>0</v>
      </c>
      <c r="J58" s="159">
        <v>0</v>
      </c>
      <c r="K58" s="160">
        <v>0</v>
      </c>
      <c r="L58" s="161">
        <v>0</v>
      </c>
      <c r="M58" s="162" t="s">
        <v>15</v>
      </c>
      <c r="N58" s="276" t="s">
        <v>41</v>
      </c>
    </row>
    <row r="59" spans="1:14" s="67" customFormat="1" ht="13.9" customHeight="1" thickBot="1">
      <c r="A59" s="274"/>
      <c r="B59" s="157" t="s">
        <v>17</v>
      </c>
      <c r="C59" s="158">
        <f t="shared" si="0"/>
        <v>48039</v>
      </c>
      <c r="D59" s="159">
        <v>0</v>
      </c>
      <c r="E59" s="159">
        <v>0</v>
      </c>
      <c r="F59" s="159">
        <v>48039</v>
      </c>
      <c r="G59" s="159">
        <v>0</v>
      </c>
      <c r="H59" s="159">
        <v>0</v>
      </c>
      <c r="I59" s="159">
        <v>0</v>
      </c>
      <c r="J59" s="159">
        <v>0</v>
      </c>
      <c r="K59" s="160">
        <v>0</v>
      </c>
      <c r="L59" s="161">
        <v>0</v>
      </c>
      <c r="M59" s="162" t="s">
        <v>18</v>
      </c>
      <c r="N59" s="276"/>
    </row>
    <row r="60" spans="1:14" s="67" customFormat="1" ht="13.9" customHeight="1" thickBot="1">
      <c r="A60" s="274"/>
      <c r="B60" s="157" t="s">
        <v>19</v>
      </c>
      <c r="C60" s="158">
        <f t="shared" si="0"/>
        <v>14412</v>
      </c>
      <c r="D60" s="159">
        <v>0</v>
      </c>
      <c r="E60" s="159">
        <v>0</v>
      </c>
      <c r="F60" s="159">
        <v>14412</v>
      </c>
      <c r="G60" s="159">
        <v>0</v>
      </c>
      <c r="H60" s="159">
        <v>0</v>
      </c>
      <c r="I60" s="159">
        <v>0</v>
      </c>
      <c r="J60" s="159">
        <v>0</v>
      </c>
      <c r="K60" s="160">
        <v>0</v>
      </c>
      <c r="L60" s="161">
        <v>0</v>
      </c>
      <c r="M60" s="162" t="s">
        <v>297</v>
      </c>
      <c r="N60" s="276"/>
    </row>
    <row r="61" spans="1:14" s="67" customFormat="1" ht="13.9" customHeight="1" thickBot="1">
      <c r="A61" s="277" t="s">
        <v>69</v>
      </c>
      <c r="B61" s="111" t="s">
        <v>14</v>
      </c>
      <c r="C61" s="163">
        <f t="shared" si="0"/>
        <v>1</v>
      </c>
      <c r="D61" s="164">
        <v>1</v>
      </c>
      <c r="E61" s="164">
        <v>0</v>
      </c>
      <c r="F61" s="164">
        <v>0</v>
      </c>
      <c r="G61" s="164">
        <v>0</v>
      </c>
      <c r="H61" s="164">
        <v>0</v>
      </c>
      <c r="I61" s="165">
        <v>0</v>
      </c>
      <c r="J61" s="166">
        <v>0</v>
      </c>
      <c r="K61" s="166">
        <v>0</v>
      </c>
      <c r="L61" s="166">
        <v>0</v>
      </c>
      <c r="M61" s="109" t="s">
        <v>15</v>
      </c>
      <c r="N61" s="278" t="s">
        <v>337</v>
      </c>
    </row>
    <row r="62" spans="1:14" s="67" customFormat="1" ht="13.9" customHeight="1" thickBot="1">
      <c r="A62" s="277"/>
      <c r="B62" s="111" t="s">
        <v>17</v>
      </c>
      <c r="C62" s="163">
        <f t="shared" si="0"/>
        <v>3556</v>
      </c>
      <c r="D62" s="164">
        <v>3556</v>
      </c>
      <c r="E62" s="164">
        <v>0</v>
      </c>
      <c r="F62" s="164">
        <v>0</v>
      </c>
      <c r="G62" s="164">
        <v>0</v>
      </c>
      <c r="H62" s="164">
        <v>0</v>
      </c>
      <c r="I62" s="165">
        <v>0</v>
      </c>
      <c r="J62" s="166">
        <v>0</v>
      </c>
      <c r="K62" s="166">
        <v>0</v>
      </c>
      <c r="L62" s="166">
        <v>0</v>
      </c>
      <c r="M62" s="109" t="s">
        <v>18</v>
      </c>
      <c r="N62" s="278"/>
    </row>
    <row r="63" spans="1:14" s="67" customFormat="1" ht="13.9" customHeight="1" thickBot="1">
      <c r="A63" s="277"/>
      <c r="B63" s="111" t="s">
        <v>19</v>
      </c>
      <c r="C63" s="163">
        <f t="shared" si="0"/>
        <v>1205</v>
      </c>
      <c r="D63" s="164">
        <v>1205</v>
      </c>
      <c r="E63" s="164">
        <v>0</v>
      </c>
      <c r="F63" s="164">
        <v>0</v>
      </c>
      <c r="G63" s="164">
        <v>0</v>
      </c>
      <c r="H63" s="164">
        <v>0</v>
      </c>
      <c r="I63" s="165">
        <v>0</v>
      </c>
      <c r="J63" s="166">
        <v>0</v>
      </c>
      <c r="K63" s="166">
        <v>0</v>
      </c>
      <c r="L63" s="166">
        <v>0</v>
      </c>
      <c r="M63" s="109" t="s">
        <v>297</v>
      </c>
      <c r="N63" s="278"/>
    </row>
    <row r="64" spans="1:14" s="67" customFormat="1" ht="13.9" customHeight="1" thickBot="1">
      <c r="A64" s="274" t="s">
        <v>42</v>
      </c>
      <c r="B64" s="157" t="s">
        <v>14</v>
      </c>
      <c r="C64" s="158">
        <f t="shared" si="0"/>
        <v>44</v>
      </c>
      <c r="D64" s="159">
        <v>1</v>
      </c>
      <c r="E64" s="159">
        <v>0</v>
      </c>
      <c r="F64" s="159">
        <v>0</v>
      </c>
      <c r="G64" s="159">
        <v>0</v>
      </c>
      <c r="H64" s="159">
        <v>5</v>
      </c>
      <c r="I64" s="160">
        <v>33</v>
      </c>
      <c r="J64" s="159">
        <v>5</v>
      </c>
      <c r="K64" s="160">
        <v>0</v>
      </c>
      <c r="L64" s="161">
        <v>0</v>
      </c>
      <c r="M64" s="162" t="s">
        <v>15</v>
      </c>
      <c r="N64" s="276" t="s">
        <v>43</v>
      </c>
    </row>
    <row r="65" spans="1:14" s="67" customFormat="1" ht="13.9" customHeight="1" thickBot="1">
      <c r="A65" s="274"/>
      <c r="B65" s="157" t="s">
        <v>17</v>
      </c>
      <c r="C65" s="158">
        <f t="shared" si="0"/>
        <v>3826296</v>
      </c>
      <c r="D65" s="159">
        <v>22362</v>
      </c>
      <c r="E65" s="159">
        <v>0</v>
      </c>
      <c r="F65" s="159">
        <v>0</v>
      </c>
      <c r="G65" s="159">
        <v>0</v>
      </c>
      <c r="H65" s="159">
        <v>162609</v>
      </c>
      <c r="I65" s="160">
        <v>3518664</v>
      </c>
      <c r="J65" s="159">
        <v>122661</v>
      </c>
      <c r="K65" s="160">
        <v>0</v>
      </c>
      <c r="L65" s="161">
        <v>0</v>
      </c>
      <c r="M65" s="162" t="s">
        <v>18</v>
      </c>
      <c r="N65" s="276"/>
    </row>
    <row r="66" spans="1:14" s="67" customFormat="1" ht="13.9" customHeight="1" thickBot="1">
      <c r="A66" s="274"/>
      <c r="B66" s="157" t="s">
        <v>19</v>
      </c>
      <c r="C66" s="158">
        <f t="shared" si="0"/>
        <v>1936078</v>
      </c>
      <c r="D66" s="159">
        <v>10179</v>
      </c>
      <c r="E66" s="159">
        <v>0</v>
      </c>
      <c r="F66" s="159">
        <v>0</v>
      </c>
      <c r="G66" s="159">
        <v>0</v>
      </c>
      <c r="H66" s="159">
        <v>86848</v>
      </c>
      <c r="I66" s="160">
        <v>1780556</v>
      </c>
      <c r="J66" s="159">
        <v>58495</v>
      </c>
      <c r="K66" s="160">
        <v>0</v>
      </c>
      <c r="L66" s="161">
        <v>0</v>
      </c>
      <c r="M66" s="162" t="s">
        <v>297</v>
      </c>
      <c r="N66" s="276"/>
    </row>
    <row r="67" spans="1:14" s="67" customFormat="1" ht="13.9" customHeight="1" thickBot="1">
      <c r="A67" s="277" t="s">
        <v>44</v>
      </c>
      <c r="B67" s="111" t="s">
        <v>14</v>
      </c>
      <c r="C67" s="163">
        <f t="shared" si="0"/>
        <v>23</v>
      </c>
      <c r="D67" s="164">
        <v>0</v>
      </c>
      <c r="E67" s="164">
        <v>0</v>
      </c>
      <c r="F67" s="164">
        <v>23</v>
      </c>
      <c r="G67" s="164">
        <v>0</v>
      </c>
      <c r="H67" s="164">
        <v>0</v>
      </c>
      <c r="I67" s="165">
        <v>0</v>
      </c>
      <c r="J67" s="164">
        <v>0</v>
      </c>
      <c r="K67" s="165">
        <v>0</v>
      </c>
      <c r="L67" s="166">
        <v>0</v>
      </c>
      <c r="M67" s="109" t="s">
        <v>15</v>
      </c>
      <c r="N67" s="278" t="s">
        <v>45</v>
      </c>
    </row>
    <row r="68" spans="1:14" s="67" customFormat="1" ht="13.9" customHeight="1" thickBot="1">
      <c r="A68" s="277"/>
      <c r="B68" s="111" t="s">
        <v>17</v>
      </c>
      <c r="C68" s="163">
        <f t="shared" si="0"/>
        <v>1507416</v>
      </c>
      <c r="D68" s="164">
        <v>0</v>
      </c>
      <c r="E68" s="164">
        <v>0</v>
      </c>
      <c r="F68" s="164">
        <v>1507416</v>
      </c>
      <c r="G68" s="164">
        <v>0</v>
      </c>
      <c r="H68" s="164">
        <v>0</v>
      </c>
      <c r="I68" s="165">
        <v>0</v>
      </c>
      <c r="J68" s="164">
        <v>0</v>
      </c>
      <c r="K68" s="165">
        <v>0</v>
      </c>
      <c r="L68" s="166">
        <v>0</v>
      </c>
      <c r="M68" s="109" t="s">
        <v>18</v>
      </c>
      <c r="N68" s="278"/>
    </row>
    <row r="69" spans="1:14" s="67" customFormat="1" ht="13.9" customHeight="1">
      <c r="A69" s="279"/>
      <c r="B69" s="113" t="s">
        <v>19</v>
      </c>
      <c r="C69" s="213">
        <f t="shared" si="0"/>
        <v>479549</v>
      </c>
      <c r="D69" s="214">
        <v>0</v>
      </c>
      <c r="E69" s="214">
        <v>0</v>
      </c>
      <c r="F69" s="214">
        <v>479549</v>
      </c>
      <c r="G69" s="214">
        <v>0</v>
      </c>
      <c r="H69" s="214">
        <v>0</v>
      </c>
      <c r="I69" s="215">
        <v>0</v>
      </c>
      <c r="J69" s="214">
        <v>0</v>
      </c>
      <c r="K69" s="215">
        <v>0</v>
      </c>
      <c r="L69" s="216">
        <v>0</v>
      </c>
      <c r="M69" s="114" t="s">
        <v>297</v>
      </c>
      <c r="N69" s="280"/>
    </row>
    <row r="70" spans="1:14" s="67" customFormat="1" ht="13.9" customHeight="1" thickBot="1">
      <c r="A70" s="273" t="s">
        <v>358</v>
      </c>
      <c r="B70" s="151" t="s">
        <v>14</v>
      </c>
      <c r="C70" s="152">
        <f t="shared" si="0"/>
        <v>1</v>
      </c>
      <c r="D70" s="153">
        <v>0</v>
      </c>
      <c r="E70" s="154">
        <v>0</v>
      </c>
      <c r="F70" s="153">
        <v>0</v>
      </c>
      <c r="G70" s="154">
        <v>0</v>
      </c>
      <c r="H70" s="153">
        <v>0</v>
      </c>
      <c r="I70" s="154">
        <v>0</v>
      </c>
      <c r="J70" s="153">
        <v>1</v>
      </c>
      <c r="K70" s="154">
        <v>0</v>
      </c>
      <c r="L70" s="155">
        <v>0</v>
      </c>
      <c r="M70" s="156" t="s">
        <v>15</v>
      </c>
      <c r="N70" s="275" t="s">
        <v>359</v>
      </c>
    </row>
    <row r="71" spans="1:14" s="67" customFormat="1" ht="13.9" customHeight="1" thickBot="1">
      <c r="A71" s="274"/>
      <c r="B71" s="157" t="s">
        <v>17</v>
      </c>
      <c r="C71" s="158">
        <f t="shared" si="0"/>
        <v>21024</v>
      </c>
      <c r="D71" s="159">
        <v>0</v>
      </c>
      <c r="E71" s="160">
        <v>0</v>
      </c>
      <c r="F71" s="159">
        <v>0</v>
      </c>
      <c r="G71" s="160">
        <v>0</v>
      </c>
      <c r="H71" s="159">
        <v>0</v>
      </c>
      <c r="I71" s="160">
        <v>0</v>
      </c>
      <c r="J71" s="159">
        <v>21024</v>
      </c>
      <c r="K71" s="160">
        <v>0</v>
      </c>
      <c r="L71" s="161">
        <v>0</v>
      </c>
      <c r="M71" s="162" t="s">
        <v>18</v>
      </c>
      <c r="N71" s="276"/>
    </row>
    <row r="72" spans="1:14" s="67" customFormat="1" ht="13.9" customHeight="1" thickBot="1">
      <c r="A72" s="274"/>
      <c r="B72" s="157" t="s">
        <v>19</v>
      </c>
      <c r="C72" s="158">
        <f t="shared" si="0"/>
        <v>10298</v>
      </c>
      <c r="D72" s="159">
        <v>0</v>
      </c>
      <c r="E72" s="160">
        <v>0</v>
      </c>
      <c r="F72" s="159">
        <v>0</v>
      </c>
      <c r="G72" s="160">
        <v>0</v>
      </c>
      <c r="H72" s="159">
        <v>0</v>
      </c>
      <c r="I72" s="160">
        <v>0</v>
      </c>
      <c r="J72" s="159">
        <v>10298</v>
      </c>
      <c r="K72" s="160">
        <v>0</v>
      </c>
      <c r="L72" s="161">
        <v>0</v>
      </c>
      <c r="M72" s="162" t="s">
        <v>297</v>
      </c>
      <c r="N72" s="276"/>
    </row>
    <row r="73" spans="1:14" s="67" customFormat="1" ht="13.9" customHeight="1" thickBot="1">
      <c r="A73" s="277" t="s">
        <v>106</v>
      </c>
      <c r="B73" s="111" t="s">
        <v>14</v>
      </c>
      <c r="C73" s="163">
        <f t="shared" si="0"/>
        <v>10</v>
      </c>
      <c r="D73" s="164">
        <v>0</v>
      </c>
      <c r="E73" s="164">
        <v>0</v>
      </c>
      <c r="F73" s="164">
        <v>0</v>
      </c>
      <c r="G73" s="164">
        <v>0</v>
      </c>
      <c r="H73" s="164">
        <v>0</v>
      </c>
      <c r="I73" s="165">
        <v>3</v>
      </c>
      <c r="J73" s="165">
        <v>7</v>
      </c>
      <c r="K73" s="165">
        <v>0</v>
      </c>
      <c r="L73" s="166">
        <v>0</v>
      </c>
      <c r="M73" s="109" t="s">
        <v>15</v>
      </c>
      <c r="N73" s="278" t="s">
        <v>107</v>
      </c>
    </row>
    <row r="74" spans="1:14" s="67" customFormat="1" ht="13.9" customHeight="1" thickBot="1">
      <c r="A74" s="277"/>
      <c r="B74" s="111" t="s">
        <v>17</v>
      </c>
      <c r="C74" s="163">
        <f t="shared" si="0"/>
        <v>4381</v>
      </c>
      <c r="D74" s="164">
        <v>0</v>
      </c>
      <c r="E74" s="164">
        <v>0</v>
      </c>
      <c r="F74" s="164">
        <v>0</v>
      </c>
      <c r="G74" s="164">
        <v>0</v>
      </c>
      <c r="H74" s="164">
        <v>0</v>
      </c>
      <c r="I74" s="165">
        <v>1494</v>
      </c>
      <c r="J74" s="165">
        <v>2887</v>
      </c>
      <c r="K74" s="165">
        <v>0</v>
      </c>
      <c r="L74" s="166">
        <v>0</v>
      </c>
      <c r="M74" s="109" t="s">
        <v>18</v>
      </c>
      <c r="N74" s="278"/>
    </row>
    <row r="75" spans="1:14" s="67" customFormat="1" ht="13.9" customHeight="1" thickBot="1">
      <c r="A75" s="277"/>
      <c r="B75" s="111" t="s">
        <v>19</v>
      </c>
      <c r="C75" s="163">
        <f t="shared" ref="C75:C138" si="1">SUM(D75:L75)</f>
        <v>1867</v>
      </c>
      <c r="D75" s="164">
        <v>0</v>
      </c>
      <c r="E75" s="164">
        <v>0</v>
      </c>
      <c r="F75" s="164">
        <v>0</v>
      </c>
      <c r="G75" s="164">
        <v>0</v>
      </c>
      <c r="H75" s="164">
        <v>0</v>
      </c>
      <c r="I75" s="165">
        <v>579</v>
      </c>
      <c r="J75" s="165">
        <v>1288</v>
      </c>
      <c r="K75" s="165">
        <v>0</v>
      </c>
      <c r="L75" s="166">
        <v>0</v>
      </c>
      <c r="M75" s="109" t="s">
        <v>297</v>
      </c>
      <c r="N75" s="278"/>
    </row>
    <row r="76" spans="1:14" s="67" customFormat="1" ht="13.9" customHeight="1" thickBot="1">
      <c r="A76" s="274" t="s">
        <v>182</v>
      </c>
      <c r="B76" s="157" t="s">
        <v>14</v>
      </c>
      <c r="C76" s="158">
        <f t="shared" si="1"/>
        <v>4</v>
      </c>
      <c r="D76" s="160">
        <v>1</v>
      </c>
      <c r="E76" s="160">
        <v>0</v>
      </c>
      <c r="F76" s="160">
        <v>0</v>
      </c>
      <c r="G76" s="160">
        <v>0</v>
      </c>
      <c r="H76" s="160">
        <v>0</v>
      </c>
      <c r="I76" s="160">
        <v>2</v>
      </c>
      <c r="J76" s="159">
        <v>1</v>
      </c>
      <c r="K76" s="160">
        <v>0</v>
      </c>
      <c r="L76" s="161">
        <v>0</v>
      </c>
      <c r="M76" s="162" t="s">
        <v>15</v>
      </c>
      <c r="N76" s="276" t="s">
        <v>183</v>
      </c>
    </row>
    <row r="77" spans="1:14" s="67" customFormat="1" ht="13.9" customHeight="1" thickBot="1">
      <c r="A77" s="274"/>
      <c r="B77" s="157" t="s">
        <v>17</v>
      </c>
      <c r="C77" s="158">
        <f t="shared" si="1"/>
        <v>10387</v>
      </c>
      <c r="D77" s="160">
        <v>2975</v>
      </c>
      <c r="E77" s="160">
        <v>0</v>
      </c>
      <c r="F77" s="160">
        <v>0</v>
      </c>
      <c r="G77" s="160">
        <v>0</v>
      </c>
      <c r="H77" s="160">
        <v>0</v>
      </c>
      <c r="I77" s="160">
        <v>5776</v>
      </c>
      <c r="J77" s="159">
        <v>1636</v>
      </c>
      <c r="K77" s="160">
        <v>0</v>
      </c>
      <c r="L77" s="161">
        <v>0</v>
      </c>
      <c r="M77" s="162" t="s">
        <v>18</v>
      </c>
      <c r="N77" s="276"/>
    </row>
    <row r="78" spans="1:14" s="67" customFormat="1" ht="13.9" customHeight="1" thickBot="1">
      <c r="A78" s="274"/>
      <c r="B78" s="157" t="s">
        <v>19</v>
      </c>
      <c r="C78" s="158">
        <f t="shared" si="1"/>
        <v>5515</v>
      </c>
      <c r="D78" s="160">
        <v>1523</v>
      </c>
      <c r="E78" s="160">
        <v>0</v>
      </c>
      <c r="F78" s="160">
        <v>0</v>
      </c>
      <c r="G78" s="160">
        <v>0</v>
      </c>
      <c r="H78" s="160">
        <v>0</v>
      </c>
      <c r="I78" s="160">
        <v>3234</v>
      </c>
      <c r="J78" s="159">
        <v>758</v>
      </c>
      <c r="K78" s="160">
        <v>0</v>
      </c>
      <c r="L78" s="161">
        <v>0</v>
      </c>
      <c r="M78" s="162" t="s">
        <v>297</v>
      </c>
      <c r="N78" s="276"/>
    </row>
    <row r="79" spans="1:14" s="67" customFormat="1" ht="13.9" customHeight="1" thickBot="1">
      <c r="A79" s="277" t="s">
        <v>360</v>
      </c>
      <c r="B79" s="111" t="s">
        <v>14</v>
      </c>
      <c r="C79" s="163">
        <f t="shared" si="1"/>
        <v>1</v>
      </c>
      <c r="D79" s="164">
        <v>0</v>
      </c>
      <c r="E79" s="164">
        <v>0</v>
      </c>
      <c r="F79" s="164">
        <v>0</v>
      </c>
      <c r="G79" s="164">
        <v>0</v>
      </c>
      <c r="H79" s="164">
        <v>0</v>
      </c>
      <c r="I79" s="165">
        <v>0</v>
      </c>
      <c r="J79" s="166">
        <v>1</v>
      </c>
      <c r="K79" s="166">
        <v>0</v>
      </c>
      <c r="L79" s="166">
        <v>0</v>
      </c>
      <c r="M79" s="109" t="s">
        <v>15</v>
      </c>
      <c r="N79" s="278" t="s">
        <v>361</v>
      </c>
    </row>
    <row r="80" spans="1:14" s="67" customFormat="1" ht="13.9" customHeight="1" thickBot="1">
      <c r="A80" s="277"/>
      <c r="B80" s="111" t="s">
        <v>17</v>
      </c>
      <c r="C80" s="163">
        <f t="shared" si="1"/>
        <v>499</v>
      </c>
      <c r="D80" s="164">
        <v>0</v>
      </c>
      <c r="E80" s="164">
        <v>0</v>
      </c>
      <c r="F80" s="164">
        <v>0</v>
      </c>
      <c r="G80" s="164">
        <v>0</v>
      </c>
      <c r="H80" s="164">
        <v>0</v>
      </c>
      <c r="I80" s="165">
        <v>0</v>
      </c>
      <c r="J80" s="166">
        <v>499</v>
      </c>
      <c r="K80" s="166">
        <v>0</v>
      </c>
      <c r="L80" s="166">
        <v>0</v>
      </c>
      <c r="M80" s="109" t="s">
        <v>18</v>
      </c>
      <c r="N80" s="278"/>
    </row>
    <row r="81" spans="1:14" s="67" customFormat="1" ht="13.9" customHeight="1" thickBot="1">
      <c r="A81" s="277"/>
      <c r="B81" s="111" t="s">
        <v>19</v>
      </c>
      <c r="C81" s="163">
        <f t="shared" si="1"/>
        <v>265</v>
      </c>
      <c r="D81" s="164">
        <v>0</v>
      </c>
      <c r="E81" s="164">
        <v>0</v>
      </c>
      <c r="F81" s="164">
        <v>0</v>
      </c>
      <c r="G81" s="164">
        <v>0</v>
      </c>
      <c r="H81" s="164">
        <v>0</v>
      </c>
      <c r="I81" s="165">
        <v>0</v>
      </c>
      <c r="J81" s="166">
        <v>265</v>
      </c>
      <c r="K81" s="166">
        <v>0</v>
      </c>
      <c r="L81" s="166">
        <v>0</v>
      </c>
      <c r="M81" s="109" t="s">
        <v>297</v>
      </c>
      <c r="N81" s="278"/>
    </row>
    <row r="82" spans="1:14" s="67" customFormat="1" ht="13.9" customHeight="1" thickBot="1">
      <c r="A82" s="274" t="s">
        <v>312</v>
      </c>
      <c r="B82" s="157" t="s">
        <v>14</v>
      </c>
      <c r="C82" s="158">
        <f t="shared" si="1"/>
        <v>6</v>
      </c>
      <c r="D82" s="159">
        <v>0</v>
      </c>
      <c r="E82" s="160">
        <v>0</v>
      </c>
      <c r="F82" s="161">
        <v>0</v>
      </c>
      <c r="G82" s="161">
        <v>0</v>
      </c>
      <c r="H82" s="161">
        <v>0</v>
      </c>
      <c r="I82" s="161">
        <v>0</v>
      </c>
      <c r="J82" s="161">
        <v>6</v>
      </c>
      <c r="K82" s="161">
        <v>0</v>
      </c>
      <c r="L82" s="161">
        <v>0</v>
      </c>
      <c r="M82" s="162" t="s">
        <v>15</v>
      </c>
      <c r="N82" s="276" t="s">
        <v>311</v>
      </c>
    </row>
    <row r="83" spans="1:14" s="67" customFormat="1" ht="13.9" customHeight="1" thickBot="1">
      <c r="A83" s="274"/>
      <c r="B83" s="157" t="s">
        <v>17</v>
      </c>
      <c r="C83" s="158">
        <f t="shared" si="1"/>
        <v>2680</v>
      </c>
      <c r="D83" s="159">
        <v>0</v>
      </c>
      <c r="E83" s="160">
        <v>0</v>
      </c>
      <c r="F83" s="161">
        <v>0</v>
      </c>
      <c r="G83" s="161">
        <v>0</v>
      </c>
      <c r="H83" s="161">
        <v>0</v>
      </c>
      <c r="I83" s="161">
        <v>0</v>
      </c>
      <c r="J83" s="161">
        <v>2680</v>
      </c>
      <c r="K83" s="161">
        <v>0</v>
      </c>
      <c r="L83" s="161">
        <v>0</v>
      </c>
      <c r="M83" s="162" t="s">
        <v>18</v>
      </c>
      <c r="N83" s="276"/>
    </row>
    <row r="84" spans="1:14" s="67" customFormat="1" ht="13.9" customHeight="1" thickBot="1">
      <c r="A84" s="274"/>
      <c r="B84" s="157" t="s">
        <v>19</v>
      </c>
      <c r="C84" s="158">
        <f t="shared" si="1"/>
        <v>1027</v>
      </c>
      <c r="D84" s="159">
        <v>0</v>
      </c>
      <c r="E84" s="160">
        <v>0</v>
      </c>
      <c r="F84" s="161">
        <v>0</v>
      </c>
      <c r="G84" s="161">
        <v>0</v>
      </c>
      <c r="H84" s="161">
        <v>0</v>
      </c>
      <c r="I84" s="161">
        <v>0</v>
      </c>
      <c r="J84" s="161">
        <v>1027</v>
      </c>
      <c r="K84" s="161">
        <v>0</v>
      </c>
      <c r="L84" s="161">
        <v>0</v>
      </c>
      <c r="M84" s="162" t="s">
        <v>297</v>
      </c>
      <c r="N84" s="276"/>
    </row>
    <row r="85" spans="1:14" s="67" customFormat="1" ht="13.9" customHeight="1" thickBot="1">
      <c r="A85" s="277" t="s">
        <v>46</v>
      </c>
      <c r="B85" s="111" t="s">
        <v>14</v>
      </c>
      <c r="C85" s="163">
        <f t="shared" si="1"/>
        <v>282</v>
      </c>
      <c r="D85" s="165">
        <v>7</v>
      </c>
      <c r="E85" s="165">
        <v>0</v>
      </c>
      <c r="F85" s="165">
        <v>3</v>
      </c>
      <c r="G85" s="165">
        <v>0</v>
      </c>
      <c r="H85" s="164">
        <v>9</v>
      </c>
      <c r="I85" s="165">
        <v>251</v>
      </c>
      <c r="J85" s="164">
        <v>12</v>
      </c>
      <c r="K85" s="165">
        <v>0</v>
      </c>
      <c r="L85" s="166">
        <v>0</v>
      </c>
      <c r="M85" s="109" t="s">
        <v>15</v>
      </c>
      <c r="N85" s="278" t="s">
        <v>47</v>
      </c>
    </row>
    <row r="86" spans="1:14" s="67" customFormat="1" ht="13.9" customHeight="1" thickBot="1">
      <c r="A86" s="277"/>
      <c r="B86" s="111" t="s">
        <v>17</v>
      </c>
      <c r="C86" s="163">
        <f t="shared" si="1"/>
        <v>20090873</v>
      </c>
      <c r="D86" s="165">
        <v>312225</v>
      </c>
      <c r="E86" s="165">
        <v>0</v>
      </c>
      <c r="F86" s="165">
        <v>179922</v>
      </c>
      <c r="G86" s="165">
        <v>0</v>
      </c>
      <c r="H86" s="164">
        <v>276591</v>
      </c>
      <c r="I86" s="165">
        <v>19022740</v>
      </c>
      <c r="J86" s="164">
        <v>299395</v>
      </c>
      <c r="K86" s="165">
        <v>0</v>
      </c>
      <c r="L86" s="166">
        <v>0</v>
      </c>
      <c r="M86" s="109" t="s">
        <v>18</v>
      </c>
      <c r="N86" s="278"/>
    </row>
    <row r="87" spans="1:14" s="67" customFormat="1" ht="13.9" customHeight="1" thickBot="1">
      <c r="A87" s="277"/>
      <c r="B87" s="111" t="s">
        <v>19</v>
      </c>
      <c r="C87" s="163">
        <f t="shared" si="1"/>
        <v>10156754</v>
      </c>
      <c r="D87" s="165">
        <v>178676</v>
      </c>
      <c r="E87" s="165">
        <v>0</v>
      </c>
      <c r="F87" s="165">
        <v>56285</v>
      </c>
      <c r="G87" s="165">
        <v>0</v>
      </c>
      <c r="H87" s="164">
        <v>155993</v>
      </c>
      <c r="I87" s="165">
        <v>9615401</v>
      </c>
      <c r="J87" s="164">
        <v>150399</v>
      </c>
      <c r="K87" s="165">
        <v>0</v>
      </c>
      <c r="L87" s="166">
        <v>0</v>
      </c>
      <c r="M87" s="109" t="s">
        <v>297</v>
      </c>
      <c r="N87" s="278"/>
    </row>
    <row r="88" spans="1:14" s="67" customFormat="1" ht="13.9" customHeight="1" thickBot="1">
      <c r="A88" s="274" t="s">
        <v>214</v>
      </c>
      <c r="B88" s="157" t="s">
        <v>14</v>
      </c>
      <c r="C88" s="158">
        <f t="shared" si="1"/>
        <v>39</v>
      </c>
      <c r="D88" s="159">
        <v>1</v>
      </c>
      <c r="E88" s="160">
        <v>0</v>
      </c>
      <c r="F88" s="160">
        <v>0</v>
      </c>
      <c r="G88" s="160">
        <v>0</v>
      </c>
      <c r="H88" s="159">
        <v>0</v>
      </c>
      <c r="I88" s="160">
        <v>38</v>
      </c>
      <c r="J88" s="159">
        <v>0</v>
      </c>
      <c r="K88" s="160">
        <v>0</v>
      </c>
      <c r="L88" s="161">
        <v>0</v>
      </c>
      <c r="M88" s="162" t="s">
        <v>15</v>
      </c>
      <c r="N88" s="276" t="s">
        <v>215</v>
      </c>
    </row>
    <row r="89" spans="1:14" s="67" customFormat="1" ht="13.9" customHeight="1" thickBot="1">
      <c r="A89" s="274"/>
      <c r="B89" s="157" t="s">
        <v>17</v>
      </c>
      <c r="C89" s="158">
        <f t="shared" si="1"/>
        <v>2453231</v>
      </c>
      <c r="D89" s="159">
        <v>26435</v>
      </c>
      <c r="E89" s="160">
        <v>0</v>
      </c>
      <c r="F89" s="160">
        <v>0</v>
      </c>
      <c r="G89" s="160">
        <v>0</v>
      </c>
      <c r="H89" s="159">
        <v>0</v>
      </c>
      <c r="I89" s="160">
        <v>2426796</v>
      </c>
      <c r="J89" s="159">
        <v>0</v>
      </c>
      <c r="K89" s="160">
        <v>0</v>
      </c>
      <c r="L89" s="161">
        <v>0</v>
      </c>
      <c r="M89" s="162" t="s">
        <v>18</v>
      </c>
      <c r="N89" s="276"/>
    </row>
    <row r="90" spans="1:14" s="67" customFormat="1" ht="13.9" customHeight="1" thickBot="1">
      <c r="A90" s="274"/>
      <c r="B90" s="157" t="s">
        <v>19</v>
      </c>
      <c r="C90" s="158">
        <f t="shared" si="1"/>
        <v>1110841</v>
      </c>
      <c r="D90" s="159">
        <v>12990</v>
      </c>
      <c r="E90" s="160">
        <v>0</v>
      </c>
      <c r="F90" s="160">
        <v>0</v>
      </c>
      <c r="G90" s="160">
        <v>0</v>
      </c>
      <c r="H90" s="159">
        <v>0</v>
      </c>
      <c r="I90" s="160">
        <v>1097851</v>
      </c>
      <c r="J90" s="159">
        <v>0</v>
      </c>
      <c r="K90" s="160">
        <v>0</v>
      </c>
      <c r="L90" s="161">
        <v>0</v>
      </c>
      <c r="M90" s="162" t="s">
        <v>297</v>
      </c>
      <c r="N90" s="276"/>
    </row>
    <row r="91" spans="1:14" s="67" customFormat="1" ht="13.9" customHeight="1" thickBot="1">
      <c r="A91" s="277" t="s">
        <v>48</v>
      </c>
      <c r="B91" s="111" t="s">
        <v>14</v>
      </c>
      <c r="C91" s="163">
        <f t="shared" si="1"/>
        <v>2</v>
      </c>
      <c r="D91" s="165">
        <v>1</v>
      </c>
      <c r="E91" s="165">
        <v>0</v>
      </c>
      <c r="F91" s="165">
        <v>1</v>
      </c>
      <c r="G91" s="165">
        <v>0</v>
      </c>
      <c r="H91" s="164">
        <v>0</v>
      </c>
      <c r="I91" s="165">
        <v>0</v>
      </c>
      <c r="J91" s="164">
        <v>0</v>
      </c>
      <c r="K91" s="165">
        <v>0</v>
      </c>
      <c r="L91" s="166">
        <v>0</v>
      </c>
      <c r="M91" s="109" t="s">
        <v>15</v>
      </c>
      <c r="N91" s="278" t="s">
        <v>49</v>
      </c>
    </row>
    <row r="92" spans="1:14" s="67" customFormat="1" ht="13.9" customHeight="1" thickBot="1">
      <c r="A92" s="277"/>
      <c r="B92" s="111" t="s">
        <v>17</v>
      </c>
      <c r="C92" s="163">
        <f t="shared" si="1"/>
        <v>74505</v>
      </c>
      <c r="D92" s="165">
        <v>9250</v>
      </c>
      <c r="E92" s="165">
        <v>0</v>
      </c>
      <c r="F92" s="165">
        <v>65255</v>
      </c>
      <c r="G92" s="165">
        <v>0</v>
      </c>
      <c r="H92" s="164">
        <v>0</v>
      </c>
      <c r="I92" s="165">
        <v>0</v>
      </c>
      <c r="J92" s="164">
        <v>0</v>
      </c>
      <c r="K92" s="165">
        <v>0</v>
      </c>
      <c r="L92" s="166">
        <v>0</v>
      </c>
      <c r="M92" s="109" t="s">
        <v>18</v>
      </c>
      <c r="N92" s="278"/>
    </row>
    <row r="93" spans="1:14" s="67" customFormat="1" ht="13.9" customHeight="1" thickBot="1">
      <c r="A93" s="277"/>
      <c r="B93" s="111" t="s">
        <v>19</v>
      </c>
      <c r="C93" s="163">
        <f t="shared" si="1"/>
        <v>41668</v>
      </c>
      <c r="D93" s="165">
        <v>4600</v>
      </c>
      <c r="E93" s="165">
        <v>0</v>
      </c>
      <c r="F93" s="165">
        <v>37068</v>
      </c>
      <c r="G93" s="165">
        <v>0</v>
      </c>
      <c r="H93" s="164">
        <v>0</v>
      </c>
      <c r="I93" s="165">
        <v>0</v>
      </c>
      <c r="J93" s="164">
        <v>0</v>
      </c>
      <c r="K93" s="165">
        <v>0</v>
      </c>
      <c r="L93" s="166">
        <v>0</v>
      </c>
      <c r="M93" s="109" t="s">
        <v>297</v>
      </c>
      <c r="N93" s="278"/>
    </row>
    <row r="94" spans="1:14" s="67" customFormat="1" ht="13.5" customHeight="1" thickBot="1">
      <c r="A94" s="274" t="s">
        <v>221</v>
      </c>
      <c r="B94" s="157" t="s">
        <v>14</v>
      </c>
      <c r="C94" s="158">
        <f t="shared" si="1"/>
        <v>31</v>
      </c>
      <c r="D94" s="159">
        <v>4</v>
      </c>
      <c r="E94" s="160">
        <v>0</v>
      </c>
      <c r="F94" s="161">
        <v>0</v>
      </c>
      <c r="G94" s="161">
        <v>0</v>
      </c>
      <c r="H94" s="161">
        <v>0</v>
      </c>
      <c r="I94" s="161">
        <v>22</v>
      </c>
      <c r="J94" s="161">
        <v>5</v>
      </c>
      <c r="K94" s="161">
        <v>0</v>
      </c>
      <c r="L94" s="161">
        <v>0</v>
      </c>
      <c r="M94" s="162" t="s">
        <v>15</v>
      </c>
      <c r="N94" s="276" t="s">
        <v>220</v>
      </c>
    </row>
    <row r="95" spans="1:14" s="67" customFormat="1" ht="13.5" customHeight="1" thickBot="1">
      <c r="A95" s="274"/>
      <c r="B95" s="157" t="s">
        <v>17</v>
      </c>
      <c r="C95" s="158">
        <f t="shared" si="1"/>
        <v>1962880</v>
      </c>
      <c r="D95" s="159">
        <v>63086</v>
      </c>
      <c r="E95" s="160">
        <v>0</v>
      </c>
      <c r="F95" s="161">
        <v>0</v>
      </c>
      <c r="G95" s="161">
        <v>0</v>
      </c>
      <c r="H95" s="161">
        <v>0</v>
      </c>
      <c r="I95" s="161">
        <v>1803366</v>
      </c>
      <c r="J95" s="161">
        <v>96428</v>
      </c>
      <c r="K95" s="161">
        <v>0</v>
      </c>
      <c r="L95" s="161">
        <v>0</v>
      </c>
      <c r="M95" s="162" t="s">
        <v>18</v>
      </c>
      <c r="N95" s="276"/>
    </row>
    <row r="96" spans="1:14" s="67" customFormat="1" ht="13.5" customHeight="1" thickBot="1">
      <c r="A96" s="274"/>
      <c r="B96" s="157" t="s">
        <v>19</v>
      </c>
      <c r="C96" s="158">
        <f t="shared" si="1"/>
        <v>1023807</v>
      </c>
      <c r="D96" s="159">
        <v>23714</v>
      </c>
      <c r="E96" s="160">
        <v>0</v>
      </c>
      <c r="F96" s="161">
        <v>0</v>
      </c>
      <c r="G96" s="161">
        <v>0</v>
      </c>
      <c r="H96" s="161">
        <v>0</v>
      </c>
      <c r="I96" s="161">
        <v>959162</v>
      </c>
      <c r="J96" s="161">
        <v>40931</v>
      </c>
      <c r="K96" s="161">
        <v>0</v>
      </c>
      <c r="L96" s="161">
        <v>0</v>
      </c>
      <c r="M96" s="162" t="s">
        <v>297</v>
      </c>
      <c r="N96" s="276"/>
    </row>
    <row r="97" spans="1:14" s="67" customFormat="1" ht="13.5" customHeight="1" thickBot="1">
      <c r="A97" s="277" t="s">
        <v>50</v>
      </c>
      <c r="B97" s="111" t="s">
        <v>14</v>
      </c>
      <c r="C97" s="163">
        <f t="shared" si="1"/>
        <v>8</v>
      </c>
      <c r="D97" s="164">
        <v>0</v>
      </c>
      <c r="E97" s="165">
        <v>0</v>
      </c>
      <c r="F97" s="164">
        <v>0</v>
      </c>
      <c r="G97" s="165">
        <v>0</v>
      </c>
      <c r="H97" s="164">
        <v>0</v>
      </c>
      <c r="I97" s="165">
        <v>5</v>
      </c>
      <c r="J97" s="165">
        <v>3</v>
      </c>
      <c r="K97" s="165">
        <v>0</v>
      </c>
      <c r="L97" s="166">
        <v>0</v>
      </c>
      <c r="M97" s="109" t="s">
        <v>15</v>
      </c>
      <c r="N97" s="278" t="s">
        <v>51</v>
      </c>
    </row>
    <row r="98" spans="1:14" s="67" customFormat="1" ht="13.5" customHeight="1" thickBot="1">
      <c r="A98" s="277"/>
      <c r="B98" s="111" t="s">
        <v>17</v>
      </c>
      <c r="C98" s="163">
        <f t="shared" si="1"/>
        <v>557204</v>
      </c>
      <c r="D98" s="164">
        <v>0</v>
      </c>
      <c r="E98" s="165">
        <v>0</v>
      </c>
      <c r="F98" s="164">
        <v>0</v>
      </c>
      <c r="G98" s="165">
        <v>0</v>
      </c>
      <c r="H98" s="164">
        <v>0</v>
      </c>
      <c r="I98" s="165">
        <v>552977</v>
      </c>
      <c r="J98" s="164">
        <v>4227</v>
      </c>
      <c r="K98" s="165">
        <v>0</v>
      </c>
      <c r="L98" s="166">
        <v>0</v>
      </c>
      <c r="M98" s="109" t="s">
        <v>18</v>
      </c>
      <c r="N98" s="278"/>
    </row>
    <row r="99" spans="1:14" s="67" customFormat="1" ht="13.5" customHeight="1">
      <c r="A99" s="279"/>
      <c r="B99" s="113" t="s">
        <v>19</v>
      </c>
      <c r="C99" s="213">
        <f t="shared" si="1"/>
        <v>309220</v>
      </c>
      <c r="D99" s="214">
        <v>0</v>
      </c>
      <c r="E99" s="215">
        <v>0</v>
      </c>
      <c r="F99" s="214">
        <v>0</v>
      </c>
      <c r="G99" s="215">
        <v>0</v>
      </c>
      <c r="H99" s="214">
        <v>0</v>
      </c>
      <c r="I99" s="215">
        <v>306724</v>
      </c>
      <c r="J99" s="214">
        <v>2496</v>
      </c>
      <c r="K99" s="215">
        <v>0</v>
      </c>
      <c r="L99" s="216">
        <v>0</v>
      </c>
      <c r="M99" s="114" t="s">
        <v>297</v>
      </c>
      <c r="N99" s="280"/>
    </row>
    <row r="100" spans="1:14" s="67" customFormat="1" ht="13.5" customHeight="1" thickBot="1">
      <c r="A100" s="273" t="s">
        <v>362</v>
      </c>
      <c r="B100" s="151" t="s">
        <v>14</v>
      </c>
      <c r="C100" s="152">
        <f t="shared" si="1"/>
        <v>1</v>
      </c>
      <c r="D100" s="154">
        <v>0</v>
      </c>
      <c r="E100" s="154">
        <v>0</v>
      </c>
      <c r="F100" s="154">
        <v>1</v>
      </c>
      <c r="G100" s="154">
        <v>0</v>
      </c>
      <c r="H100" s="153">
        <v>0</v>
      </c>
      <c r="I100" s="154">
        <v>0</v>
      </c>
      <c r="J100" s="153">
        <v>0</v>
      </c>
      <c r="K100" s="154">
        <v>0</v>
      </c>
      <c r="L100" s="155">
        <v>0</v>
      </c>
      <c r="M100" s="156" t="s">
        <v>15</v>
      </c>
      <c r="N100" s="275" t="s">
        <v>363</v>
      </c>
    </row>
    <row r="101" spans="1:14" s="67" customFormat="1" ht="13.5" customHeight="1" thickBot="1">
      <c r="A101" s="274"/>
      <c r="B101" s="157" t="s">
        <v>17</v>
      </c>
      <c r="C101" s="158">
        <f t="shared" si="1"/>
        <v>73358</v>
      </c>
      <c r="D101" s="160">
        <v>0</v>
      </c>
      <c r="E101" s="160">
        <v>0</v>
      </c>
      <c r="F101" s="160">
        <v>73358</v>
      </c>
      <c r="G101" s="160">
        <v>0</v>
      </c>
      <c r="H101" s="159">
        <v>0</v>
      </c>
      <c r="I101" s="160">
        <v>0</v>
      </c>
      <c r="J101" s="159">
        <v>0</v>
      </c>
      <c r="K101" s="160">
        <v>0</v>
      </c>
      <c r="L101" s="161">
        <v>0</v>
      </c>
      <c r="M101" s="162" t="s">
        <v>18</v>
      </c>
      <c r="N101" s="276"/>
    </row>
    <row r="102" spans="1:14" s="67" customFormat="1" ht="13.5" customHeight="1" thickBot="1">
      <c r="A102" s="274"/>
      <c r="B102" s="157" t="s">
        <v>19</v>
      </c>
      <c r="C102" s="158">
        <f t="shared" si="1"/>
        <v>32169</v>
      </c>
      <c r="D102" s="160">
        <v>0</v>
      </c>
      <c r="E102" s="160">
        <v>0</v>
      </c>
      <c r="F102" s="160">
        <v>32169</v>
      </c>
      <c r="G102" s="160">
        <v>0</v>
      </c>
      <c r="H102" s="159">
        <v>0</v>
      </c>
      <c r="I102" s="160">
        <v>0</v>
      </c>
      <c r="J102" s="159">
        <v>0</v>
      </c>
      <c r="K102" s="160">
        <v>0</v>
      </c>
      <c r="L102" s="161">
        <v>0</v>
      </c>
      <c r="M102" s="162" t="s">
        <v>297</v>
      </c>
      <c r="N102" s="276"/>
    </row>
    <row r="103" spans="1:14" s="67" customFormat="1" ht="13.5" customHeight="1" thickBot="1">
      <c r="A103" s="277" t="s">
        <v>52</v>
      </c>
      <c r="B103" s="111" t="s">
        <v>14</v>
      </c>
      <c r="C103" s="163">
        <f t="shared" si="1"/>
        <v>1</v>
      </c>
      <c r="D103" s="164">
        <v>1</v>
      </c>
      <c r="E103" s="165">
        <v>0</v>
      </c>
      <c r="F103" s="164">
        <v>0</v>
      </c>
      <c r="G103" s="165">
        <v>0</v>
      </c>
      <c r="H103" s="164">
        <v>0</v>
      </c>
      <c r="I103" s="165">
        <v>0</v>
      </c>
      <c r="J103" s="164">
        <v>0</v>
      </c>
      <c r="K103" s="165">
        <v>0</v>
      </c>
      <c r="L103" s="166">
        <v>0</v>
      </c>
      <c r="M103" s="109" t="s">
        <v>15</v>
      </c>
      <c r="N103" s="278" t="s">
        <v>53</v>
      </c>
    </row>
    <row r="104" spans="1:14" s="67" customFormat="1" ht="13.5" customHeight="1" thickBot="1">
      <c r="A104" s="277"/>
      <c r="B104" s="111" t="s">
        <v>17</v>
      </c>
      <c r="C104" s="163">
        <f t="shared" si="1"/>
        <v>3200</v>
      </c>
      <c r="D104" s="164">
        <v>3200</v>
      </c>
      <c r="E104" s="165">
        <v>0</v>
      </c>
      <c r="F104" s="164">
        <v>0</v>
      </c>
      <c r="G104" s="165">
        <v>0</v>
      </c>
      <c r="H104" s="164">
        <v>0</v>
      </c>
      <c r="I104" s="165">
        <v>0</v>
      </c>
      <c r="J104" s="164">
        <v>0</v>
      </c>
      <c r="K104" s="165">
        <v>0</v>
      </c>
      <c r="L104" s="166">
        <v>0</v>
      </c>
      <c r="M104" s="109" t="s">
        <v>18</v>
      </c>
      <c r="N104" s="278"/>
    </row>
    <row r="105" spans="1:14" s="67" customFormat="1" ht="13.5" customHeight="1" thickBot="1">
      <c r="A105" s="277"/>
      <c r="B105" s="111" t="s">
        <v>19</v>
      </c>
      <c r="C105" s="163">
        <f t="shared" si="1"/>
        <v>3000</v>
      </c>
      <c r="D105" s="164">
        <v>3000</v>
      </c>
      <c r="E105" s="165">
        <v>0</v>
      </c>
      <c r="F105" s="164">
        <v>0</v>
      </c>
      <c r="G105" s="165">
        <v>0</v>
      </c>
      <c r="H105" s="164">
        <v>0</v>
      </c>
      <c r="I105" s="165">
        <v>0</v>
      </c>
      <c r="J105" s="164">
        <v>0</v>
      </c>
      <c r="K105" s="165">
        <v>0</v>
      </c>
      <c r="L105" s="166">
        <v>0</v>
      </c>
      <c r="M105" s="109" t="s">
        <v>297</v>
      </c>
      <c r="N105" s="278"/>
    </row>
    <row r="106" spans="1:14" s="67" customFormat="1" ht="13.5" customHeight="1" thickBot="1">
      <c r="A106" s="274" t="s">
        <v>199</v>
      </c>
      <c r="B106" s="157" t="s">
        <v>14</v>
      </c>
      <c r="C106" s="158">
        <f t="shared" si="1"/>
        <v>1</v>
      </c>
      <c r="D106" s="160">
        <v>1</v>
      </c>
      <c r="E106" s="160">
        <v>0</v>
      </c>
      <c r="F106" s="160">
        <v>0</v>
      </c>
      <c r="G106" s="160">
        <v>0</v>
      </c>
      <c r="H106" s="160">
        <v>0</v>
      </c>
      <c r="I106" s="160">
        <v>0</v>
      </c>
      <c r="J106" s="159">
        <v>0</v>
      </c>
      <c r="K106" s="160">
        <v>0</v>
      </c>
      <c r="L106" s="161">
        <v>0</v>
      </c>
      <c r="M106" s="162" t="s">
        <v>15</v>
      </c>
      <c r="N106" s="276" t="s">
        <v>200</v>
      </c>
    </row>
    <row r="107" spans="1:14" s="67" customFormat="1" ht="13.5" customHeight="1" thickBot="1">
      <c r="A107" s="274"/>
      <c r="B107" s="157" t="s">
        <v>17</v>
      </c>
      <c r="C107" s="158">
        <f t="shared" si="1"/>
        <v>5132</v>
      </c>
      <c r="D107" s="160">
        <v>5132</v>
      </c>
      <c r="E107" s="160">
        <v>0</v>
      </c>
      <c r="F107" s="160">
        <v>0</v>
      </c>
      <c r="G107" s="160">
        <v>0</v>
      </c>
      <c r="H107" s="160">
        <v>0</v>
      </c>
      <c r="I107" s="160">
        <v>0</v>
      </c>
      <c r="J107" s="159">
        <v>0</v>
      </c>
      <c r="K107" s="160">
        <v>0</v>
      </c>
      <c r="L107" s="161">
        <v>0</v>
      </c>
      <c r="M107" s="162" t="s">
        <v>18</v>
      </c>
      <c r="N107" s="276"/>
    </row>
    <row r="108" spans="1:14" s="67" customFormat="1" ht="13.5" customHeight="1" thickBot="1">
      <c r="A108" s="274"/>
      <c r="B108" s="157" t="s">
        <v>19</v>
      </c>
      <c r="C108" s="158">
        <f t="shared" si="1"/>
        <v>2891</v>
      </c>
      <c r="D108" s="160">
        <v>2891</v>
      </c>
      <c r="E108" s="160">
        <v>0</v>
      </c>
      <c r="F108" s="160">
        <v>0</v>
      </c>
      <c r="G108" s="160">
        <v>0</v>
      </c>
      <c r="H108" s="160">
        <v>0</v>
      </c>
      <c r="I108" s="160">
        <v>0</v>
      </c>
      <c r="J108" s="159">
        <v>0</v>
      </c>
      <c r="K108" s="160">
        <v>0</v>
      </c>
      <c r="L108" s="161">
        <v>0</v>
      </c>
      <c r="M108" s="162" t="s">
        <v>297</v>
      </c>
      <c r="N108" s="276"/>
    </row>
    <row r="109" spans="1:14" s="67" customFormat="1" ht="13.5" customHeight="1" thickBot="1">
      <c r="A109" s="277" t="s">
        <v>54</v>
      </c>
      <c r="B109" s="111" t="s">
        <v>14</v>
      </c>
      <c r="C109" s="163">
        <f t="shared" si="1"/>
        <v>57</v>
      </c>
      <c r="D109" s="164">
        <v>4</v>
      </c>
      <c r="E109" s="164">
        <v>0</v>
      </c>
      <c r="F109" s="164">
        <v>5</v>
      </c>
      <c r="G109" s="165">
        <v>0</v>
      </c>
      <c r="H109" s="164">
        <v>1</v>
      </c>
      <c r="I109" s="165">
        <v>45</v>
      </c>
      <c r="J109" s="164">
        <v>2</v>
      </c>
      <c r="K109" s="166">
        <v>0</v>
      </c>
      <c r="L109" s="166">
        <v>0</v>
      </c>
      <c r="M109" s="109" t="s">
        <v>15</v>
      </c>
      <c r="N109" s="278" t="s">
        <v>55</v>
      </c>
    </row>
    <row r="110" spans="1:14" s="67" customFormat="1" ht="13.5" customHeight="1" thickBot="1">
      <c r="A110" s="277"/>
      <c r="B110" s="111" t="s">
        <v>17</v>
      </c>
      <c r="C110" s="163">
        <f t="shared" si="1"/>
        <v>4051985</v>
      </c>
      <c r="D110" s="164">
        <v>5492</v>
      </c>
      <c r="E110" s="164">
        <v>0</v>
      </c>
      <c r="F110" s="164">
        <v>138970</v>
      </c>
      <c r="G110" s="165">
        <v>0</v>
      </c>
      <c r="H110" s="164">
        <v>33042</v>
      </c>
      <c r="I110" s="165">
        <v>3826147</v>
      </c>
      <c r="J110" s="164">
        <v>48334</v>
      </c>
      <c r="K110" s="166">
        <v>0</v>
      </c>
      <c r="L110" s="166">
        <v>0</v>
      </c>
      <c r="M110" s="109" t="s">
        <v>18</v>
      </c>
      <c r="N110" s="278"/>
    </row>
    <row r="111" spans="1:14" s="67" customFormat="1" ht="13.5" customHeight="1" thickBot="1">
      <c r="A111" s="277"/>
      <c r="B111" s="111" t="s">
        <v>19</v>
      </c>
      <c r="C111" s="163">
        <f t="shared" si="1"/>
        <v>2050584</v>
      </c>
      <c r="D111" s="164">
        <v>1644</v>
      </c>
      <c r="E111" s="164">
        <v>0</v>
      </c>
      <c r="F111" s="164">
        <v>53034</v>
      </c>
      <c r="G111" s="165">
        <v>0</v>
      </c>
      <c r="H111" s="164">
        <v>19132</v>
      </c>
      <c r="I111" s="165">
        <v>1955346</v>
      </c>
      <c r="J111" s="164">
        <v>21428</v>
      </c>
      <c r="K111" s="166">
        <v>0</v>
      </c>
      <c r="L111" s="166">
        <v>0</v>
      </c>
      <c r="M111" s="109" t="s">
        <v>297</v>
      </c>
      <c r="N111" s="278"/>
    </row>
    <row r="112" spans="1:14" s="67" customFormat="1" ht="13.5" customHeight="1" thickBot="1">
      <c r="A112" s="274" t="s">
        <v>61</v>
      </c>
      <c r="B112" s="157" t="s">
        <v>14</v>
      </c>
      <c r="C112" s="158">
        <f t="shared" si="1"/>
        <v>3</v>
      </c>
      <c r="D112" s="160">
        <v>0</v>
      </c>
      <c r="E112" s="160">
        <v>0</v>
      </c>
      <c r="F112" s="160">
        <v>1</v>
      </c>
      <c r="G112" s="160">
        <v>0</v>
      </c>
      <c r="H112" s="159">
        <v>0</v>
      </c>
      <c r="I112" s="161">
        <v>2</v>
      </c>
      <c r="J112" s="161">
        <v>0</v>
      </c>
      <c r="K112" s="161">
        <v>0</v>
      </c>
      <c r="L112" s="161">
        <v>0</v>
      </c>
      <c r="M112" s="162" t="s">
        <v>15</v>
      </c>
      <c r="N112" s="276" t="s">
        <v>56</v>
      </c>
    </row>
    <row r="113" spans="1:14" s="67" customFormat="1" ht="13.5" customHeight="1" thickBot="1">
      <c r="A113" s="274"/>
      <c r="B113" s="157" t="s">
        <v>17</v>
      </c>
      <c r="C113" s="158">
        <f t="shared" si="1"/>
        <v>326505</v>
      </c>
      <c r="D113" s="160">
        <v>0</v>
      </c>
      <c r="E113" s="160">
        <v>0</v>
      </c>
      <c r="F113" s="160">
        <v>42401</v>
      </c>
      <c r="G113" s="160">
        <v>0</v>
      </c>
      <c r="H113" s="159">
        <v>0</v>
      </c>
      <c r="I113" s="161">
        <v>284104</v>
      </c>
      <c r="J113" s="161">
        <v>0</v>
      </c>
      <c r="K113" s="161">
        <v>0</v>
      </c>
      <c r="L113" s="161">
        <v>0</v>
      </c>
      <c r="M113" s="162" t="s">
        <v>18</v>
      </c>
      <c r="N113" s="276"/>
    </row>
    <row r="114" spans="1:14" s="67" customFormat="1" ht="13.5" customHeight="1" thickBot="1">
      <c r="A114" s="274"/>
      <c r="B114" s="157" t="s">
        <v>19</v>
      </c>
      <c r="C114" s="158">
        <f t="shared" si="1"/>
        <v>151573</v>
      </c>
      <c r="D114" s="160">
        <v>0</v>
      </c>
      <c r="E114" s="160">
        <v>0</v>
      </c>
      <c r="F114" s="160">
        <v>12721</v>
      </c>
      <c r="G114" s="160">
        <v>0</v>
      </c>
      <c r="H114" s="159">
        <v>0</v>
      </c>
      <c r="I114" s="161">
        <v>138852</v>
      </c>
      <c r="J114" s="161">
        <v>0</v>
      </c>
      <c r="K114" s="161">
        <v>0</v>
      </c>
      <c r="L114" s="161">
        <v>0</v>
      </c>
      <c r="M114" s="162" t="s">
        <v>297</v>
      </c>
      <c r="N114" s="276"/>
    </row>
    <row r="115" spans="1:14" s="67" customFormat="1" ht="13.5" customHeight="1" thickBot="1">
      <c r="A115" s="277" t="s">
        <v>57</v>
      </c>
      <c r="B115" s="111" t="s">
        <v>14</v>
      </c>
      <c r="C115" s="163">
        <f t="shared" si="1"/>
        <v>13</v>
      </c>
      <c r="D115" s="164">
        <v>0</v>
      </c>
      <c r="E115" s="165">
        <v>0</v>
      </c>
      <c r="F115" s="164">
        <v>12</v>
      </c>
      <c r="G115" s="165">
        <v>0</v>
      </c>
      <c r="H115" s="164">
        <v>1</v>
      </c>
      <c r="I115" s="165">
        <v>0</v>
      </c>
      <c r="J115" s="164">
        <v>0</v>
      </c>
      <c r="K115" s="165">
        <v>0</v>
      </c>
      <c r="L115" s="166">
        <v>0</v>
      </c>
      <c r="M115" s="109" t="s">
        <v>15</v>
      </c>
      <c r="N115" s="278" t="s">
        <v>58</v>
      </c>
    </row>
    <row r="116" spans="1:14" s="67" customFormat="1" ht="13.5" customHeight="1" thickBot="1">
      <c r="A116" s="277"/>
      <c r="B116" s="111" t="s">
        <v>17</v>
      </c>
      <c r="C116" s="163">
        <f t="shared" si="1"/>
        <v>817063</v>
      </c>
      <c r="D116" s="164">
        <v>0</v>
      </c>
      <c r="E116" s="165">
        <v>0</v>
      </c>
      <c r="F116" s="164">
        <v>784224</v>
      </c>
      <c r="G116" s="165">
        <v>0</v>
      </c>
      <c r="H116" s="164">
        <v>32839</v>
      </c>
      <c r="I116" s="165">
        <v>0</v>
      </c>
      <c r="J116" s="164">
        <v>0</v>
      </c>
      <c r="K116" s="165">
        <v>0</v>
      </c>
      <c r="L116" s="166">
        <v>0</v>
      </c>
      <c r="M116" s="109" t="s">
        <v>18</v>
      </c>
      <c r="N116" s="278"/>
    </row>
    <row r="117" spans="1:14" s="67" customFormat="1" ht="13.5" customHeight="1" thickBot="1">
      <c r="A117" s="277"/>
      <c r="B117" s="111" t="s">
        <v>19</v>
      </c>
      <c r="C117" s="163">
        <f t="shared" si="1"/>
        <v>314007</v>
      </c>
      <c r="D117" s="164">
        <v>0</v>
      </c>
      <c r="E117" s="165">
        <v>0</v>
      </c>
      <c r="F117" s="164">
        <v>294448</v>
      </c>
      <c r="G117" s="165">
        <v>0</v>
      </c>
      <c r="H117" s="164">
        <v>19559</v>
      </c>
      <c r="I117" s="165">
        <v>0</v>
      </c>
      <c r="J117" s="164">
        <v>0</v>
      </c>
      <c r="K117" s="165">
        <v>0</v>
      </c>
      <c r="L117" s="166">
        <v>0</v>
      </c>
      <c r="M117" s="109" t="s">
        <v>297</v>
      </c>
      <c r="N117" s="278"/>
    </row>
    <row r="118" spans="1:14" s="67" customFormat="1" ht="13.5" customHeight="1" thickBot="1">
      <c r="A118" s="274" t="s">
        <v>128</v>
      </c>
      <c r="B118" s="157" t="s">
        <v>14</v>
      </c>
      <c r="C118" s="158">
        <f t="shared" si="1"/>
        <v>1</v>
      </c>
      <c r="D118" s="159">
        <v>0</v>
      </c>
      <c r="E118" s="160">
        <v>0</v>
      </c>
      <c r="F118" s="161">
        <v>0</v>
      </c>
      <c r="G118" s="161">
        <v>0</v>
      </c>
      <c r="H118" s="161">
        <v>0</v>
      </c>
      <c r="I118" s="161">
        <v>0</v>
      </c>
      <c r="J118" s="161">
        <v>1</v>
      </c>
      <c r="K118" s="161">
        <v>0</v>
      </c>
      <c r="L118" s="161">
        <v>0</v>
      </c>
      <c r="M118" s="162" t="s">
        <v>15</v>
      </c>
      <c r="N118" s="276" t="s">
        <v>339</v>
      </c>
    </row>
    <row r="119" spans="1:14" s="67" customFormat="1" ht="13.5" customHeight="1" thickBot="1">
      <c r="A119" s="274"/>
      <c r="B119" s="157" t="s">
        <v>17</v>
      </c>
      <c r="C119" s="158">
        <f t="shared" si="1"/>
        <v>5460</v>
      </c>
      <c r="D119" s="159">
        <v>0</v>
      </c>
      <c r="E119" s="160">
        <v>0</v>
      </c>
      <c r="F119" s="161">
        <v>0</v>
      </c>
      <c r="G119" s="161">
        <v>0</v>
      </c>
      <c r="H119" s="161">
        <v>0</v>
      </c>
      <c r="I119" s="161">
        <v>0</v>
      </c>
      <c r="J119" s="161">
        <v>5460</v>
      </c>
      <c r="K119" s="161">
        <v>0</v>
      </c>
      <c r="L119" s="161">
        <v>0</v>
      </c>
      <c r="M119" s="162" t="s">
        <v>18</v>
      </c>
      <c r="N119" s="276"/>
    </row>
    <row r="120" spans="1:14" s="67" customFormat="1" ht="13.5" customHeight="1" thickBot="1">
      <c r="A120" s="274"/>
      <c r="B120" s="157" t="s">
        <v>19</v>
      </c>
      <c r="C120" s="158">
        <f t="shared" si="1"/>
        <v>1638</v>
      </c>
      <c r="D120" s="159">
        <v>0</v>
      </c>
      <c r="E120" s="160">
        <v>0</v>
      </c>
      <c r="F120" s="161">
        <v>0</v>
      </c>
      <c r="G120" s="161">
        <v>0</v>
      </c>
      <c r="H120" s="161">
        <v>0</v>
      </c>
      <c r="I120" s="161">
        <v>0</v>
      </c>
      <c r="J120" s="161">
        <v>1638</v>
      </c>
      <c r="K120" s="161">
        <v>0</v>
      </c>
      <c r="L120" s="161">
        <v>0</v>
      </c>
      <c r="M120" s="162" t="s">
        <v>297</v>
      </c>
      <c r="N120" s="276"/>
    </row>
    <row r="121" spans="1:14" s="67" customFormat="1" ht="13.5" customHeight="1" thickBot="1">
      <c r="A121" s="277" t="s">
        <v>330</v>
      </c>
      <c r="B121" s="111" t="s">
        <v>14</v>
      </c>
      <c r="C121" s="163">
        <f t="shared" si="1"/>
        <v>1</v>
      </c>
      <c r="D121" s="164">
        <v>0</v>
      </c>
      <c r="E121" s="164">
        <v>0</v>
      </c>
      <c r="F121" s="164">
        <v>0</v>
      </c>
      <c r="G121" s="165">
        <v>0</v>
      </c>
      <c r="H121" s="166">
        <v>0</v>
      </c>
      <c r="I121" s="166">
        <v>1</v>
      </c>
      <c r="J121" s="166">
        <v>0</v>
      </c>
      <c r="K121" s="166">
        <v>0</v>
      </c>
      <c r="L121" s="166">
        <v>0</v>
      </c>
      <c r="M121" s="109" t="s">
        <v>15</v>
      </c>
      <c r="N121" s="278" t="s">
        <v>364</v>
      </c>
    </row>
    <row r="122" spans="1:14" s="67" customFormat="1" ht="13.5" customHeight="1" thickBot="1">
      <c r="A122" s="277"/>
      <c r="B122" s="111" t="s">
        <v>17</v>
      </c>
      <c r="C122" s="163">
        <f t="shared" si="1"/>
        <v>18870</v>
      </c>
      <c r="D122" s="164">
        <v>0</v>
      </c>
      <c r="E122" s="164">
        <v>0</v>
      </c>
      <c r="F122" s="164">
        <v>0</v>
      </c>
      <c r="G122" s="165">
        <v>0</v>
      </c>
      <c r="H122" s="166">
        <v>0</v>
      </c>
      <c r="I122" s="166">
        <v>18870</v>
      </c>
      <c r="J122" s="166">
        <v>0</v>
      </c>
      <c r="K122" s="166">
        <v>0</v>
      </c>
      <c r="L122" s="166">
        <v>0</v>
      </c>
      <c r="M122" s="109" t="s">
        <v>18</v>
      </c>
      <c r="N122" s="278"/>
    </row>
    <row r="123" spans="1:14" s="67" customFormat="1" ht="13.5" customHeight="1" thickBot="1">
      <c r="A123" s="277"/>
      <c r="B123" s="111" t="s">
        <v>19</v>
      </c>
      <c r="C123" s="163">
        <f t="shared" si="1"/>
        <v>7951</v>
      </c>
      <c r="D123" s="164">
        <v>0</v>
      </c>
      <c r="E123" s="164">
        <v>0</v>
      </c>
      <c r="F123" s="164">
        <v>0</v>
      </c>
      <c r="G123" s="165">
        <v>0</v>
      </c>
      <c r="H123" s="166">
        <v>0</v>
      </c>
      <c r="I123" s="166">
        <v>7951</v>
      </c>
      <c r="J123" s="166">
        <v>0</v>
      </c>
      <c r="K123" s="166">
        <v>0</v>
      </c>
      <c r="L123" s="166">
        <v>0</v>
      </c>
      <c r="M123" s="109" t="s">
        <v>297</v>
      </c>
      <c r="N123" s="278"/>
    </row>
    <row r="124" spans="1:14" s="67" customFormat="1" ht="13.5" customHeight="1" thickBot="1">
      <c r="A124" s="274" t="s">
        <v>62</v>
      </c>
      <c r="B124" s="157" t="s">
        <v>14</v>
      </c>
      <c r="C124" s="158">
        <f t="shared" si="1"/>
        <v>62</v>
      </c>
      <c r="D124" s="159">
        <v>9</v>
      </c>
      <c r="E124" s="160">
        <v>0</v>
      </c>
      <c r="F124" s="159">
        <v>15</v>
      </c>
      <c r="G124" s="160">
        <v>0</v>
      </c>
      <c r="H124" s="161">
        <v>0</v>
      </c>
      <c r="I124" s="161">
        <v>37</v>
      </c>
      <c r="J124" s="161">
        <v>1</v>
      </c>
      <c r="K124" s="161">
        <v>0</v>
      </c>
      <c r="L124" s="161">
        <v>0</v>
      </c>
      <c r="M124" s="162" t="s">
        <v>15</v>
      </c>
      <c r="N124" s="276" t="s">
        <v>259</v>
      </c>
    </row>
    <row r="125" spans="1:14" s="67" customFormat="1" ht="13.5" customHeight="1" thickBot="1">
      <c r="A125" s="274"/>
      <c r="B125" s="157" t="s">
        <v>17</v>
      </c>
      <c r="C125" s="158">
        <f t="shared" si="1"/>
        <v>1593241</v>
      </c>
      <c r="D125" s="159">
        <v>40708</v>
      </c>
      <c r="E125" s="160">
        <v>0</v>
      </c>
      <c r="F125" s="159">
        <v>871131</v>
      </c>
      <c r="G125" s="160">
        <v>0</v>
      </c>
      <c r="H125" s="161">
        <v>0</v>
      </c>
      <c r="I125" s="161">
        <v>676452</v>
      </c>
      <c r="J125" s="161">
        <v>4950</v>
      </c>
      <c r="K125" s="161">
        <v>0</v>
      </c>
      <c r="L125" s="161">
        <v>0</v>
      </c>
      <c r="M125" s="162" t="s">
        <v>18</v>
      </c>
      <c r="N125" s="276"/>
    </row>
    <row r="126" spans="1:14" s="67" customFormat="1" ht="13.5" customHeight="1" thickBot="1">
      <c r="A126" s="274"/>
      <c r="B126" s="157" t="s">
        <v>19</v>
      </c>
      <c r="C126" s="158">
        <f t="shared" si="1"/>
        <v>598691</v>
      </c>
      <c r="D126" s="159">
        <v>14610</v>
      </c>
      <c r="E126" s="160">
        <v>0</v>
      </c>
      <c r="F126" s="159">
        <v>289671</v>
      </c>
      <c r="G126" s="160">
        <v>0</v>
      </c>
      <c r="H126" s="161">
        <v>0</v>
      </c>
      <c r="I126" s="161">
        <v>292925</v>
      </c>
      <c r="J126" s="161">
        <v>1485</v>
      </c>
      <c r="K126" s="161">
        <v>0</v>
      </c>
      <c r="L126" s="161">
        <v>0</v>
      </c>
      <c r="M126" s="162" t="s">
        <v>297</v>
      </c>
      <c r="N126" s="276"/>
    </row>
    <row r="127" spans="1:14" s="67" customFormat="1" ht="13.5" customHeight="1" thickBot="1">
      <c r="A127" s="288" t="s">
        <v>59</v>
      </c>
      <c r="B127" s="111" t="s">
        <v>14</v>
      </c>
      <c r="C127" s="163">
        <f t="shared" si="1"/>
        <v>9</v>
      </c>
      <c r="D127" s="165">
        <v>0</v>
      </c>
      <c r="E127" s="165">
        <v>0</v>
      </c>
      <c r="F127" s="164">
        <v>7</v>
      </c>
      <c r="G127" s="165">
        <v>0</v>
      </c>
      <c r="H127" s="164">
        <v>0</v>
      </c>
      <c r="I127" s="165">
        <v>1</v>
      </c>
      <c r="J127" s="164">
        <v>1</v>
      </c>
      <c r="K127" s="165">
        <v>0</v>
      </c>
      <c r="L127" s="166">
        <v>0</v>
      </c>
      <c r="M127" s="109" t="s">
        <v>15</v>
      </c>
      <c r="N127" s="278" t="s">
        <v>341</v>
      </c>
    </row>
    <row r="128" spans="1:14" s="67" customFormat="1" ht="13.5" customHeight="1" thickBot="1">
      <c r="A128" s="288"/>
      <c r="B128" s="111" t="s">
        <v>17</v>
      </c>
      <c r="C128" s="163">
        <f t="shared" si="1"/>
        <v>427873</v>
      </c>
      <c r="D128" s="165">
        <v>0</v>
      </c>
      <c r="E128" s="165">
        <v>0</v>
      </c>
      <c r="F128" s="164">
        <v>404687</v>
      </c>
      <c r="G128" s="165">
        <v>0</v>
      </c>
      <c r="H128" s="164">
        <v>0</v>
      </c>
      <c r="I128" s="165">
        <v>20902</v>
      </c>
      <c r="J128" s="164">
        <v>2284</v>
      </c>
      <c r="K128" s="165">
        <v>0</v>
      </c>
      <c r="L128" s="166">
        <v>0</v>
      </c>
      <c r="M128" s="109" t="s">
        <v>18</v>
      </c>
      <c r="N128" s="278"/>
    </row>
    <row r="129" spans="1:14" s="67" customFormat="1" ht="13.5" customHeight="1">
      <c r="A129" s="289"/>
      <c r="B129" s="113" t="s">
        <v>19</v>
      </c>
      <c r="C129" s="213">
        <f t="shared" si="1"/>
        <v>154064</v>
      </c>
      <c r="D129" s="215">
        <v>0</v>
      </c>
      <c r="E129" s="215">
        <v>0</v>
      </c>
      <c r="F129" s="214">
        <v>144253</v>
      </c>
      <c r="G129" s="215">
        <v>0</v>
      </c>
      <c r="H129" s="214">
        <v>0</v>
      </c>
      <c r="I129" s="215">
        <v>9126</v>
      </c>
      <c r="J129" s="214">
        <v>685</v>
      </c>
      <c r="K129" s="215">
        <v>0</v>
      </c>
      <c r="L129" s="216">
        <v>0</v>
      </c>
      <c r="M129" s="114" t="s">
        <v>297</v>
      </c>
      <c r="N129" s="280"/>
    </row>
    <row r="130" spans="1:14" s="67" customFormat="1" ht="13.5" customHeight="1" thickBot="1">
      <c r="A130" s="273" t="s">
        <v>336</v>
      </c>
      <c r="B130" s="151" t="s">
        <v>14</v>
      </c>
      <c r="C130" s="152">
        <f t="shared" si="1"/>
        <v>99</v>
      </c>
      <c r="D130" s="153">
        <v>14</v>
      </c>
      <c r="E130" s="154">
        <v>0</v>
      </c>
      <c r="F130" s="155">
        <v>0</v>
      </c>
      <c r="G130" s="155">
        <v>0</v>
      </c>
      <c r="H130" s="155">
        <v>0</v>
      </c>
      <c r="I130" s="155">
        <v>64</v>
      </c>
      <c r="J130" s="155">
        <v>21</v>
      </c>
      <c r="K130" s="155">
        <v>0</v>
      </c>
      <c r="L130" s="155">
        <v>0</v>
      </c>
      <c r="M130" s="156" t="s">
        <v>15</v>
      </c>
      <c r="N130" s="275" t="s">
        <v>63</v>
      </c>
    </row>
    <row r="131" spans="1:14" s="67" customFormat="1" ht="13.5" customHeight="1" thickBot="1">
      <c r="A131" s="274"/>
      <c r="B131" s="157" t="s">
        <v>17</v>
      </c>
      <c r="C131" s="158">
        <f t="shared" si="1"/>
        <v>1703626</v>
      </c>
      <c r="D131" s="159">
        <v>142805</v>
      </c>
      <c r="E131" s="160">
        <v>0</v>
      </c>
      <c r="F131" s="161">
        <v>0</v>
      </c>
      <c r="G131" s="161">
        <v>0</v>
      </c>
      <c r="H131" s="161">
        <v>0</v>
      </c>
      <c r="I131" s="161">
        <v>1337728</v>
      </c>
      <c r="J131" s="161">
        <v>223093</v>
      </c>
      <c r="K131" s="161">
        <v>0</v>
      </c>
      <c r="L131" s="161">
        <v>0</v>
      </c>
      <c r="M131" s="162" t="s">
        <v>18</v>
      </c>
      <c r="N131" s="276"/>
    </row>
    <row r="132" spans="1:14" s="67" customFormat="1" ht="13.5" customHeight="1" thickBot="1">
      <c r="A132" s="274"/>
      <c r="B132" s="157" t="s">
        <v>19</v>
      </c>
      <c r="C132" s="158">
        <f t="shared" si="1"/>
        <v>744455</v>
      </c>
      <c r="D132" s="159">
        <v>64980</v>
      </c>
      <c r="E132" s="160">
        <v>0</v>
      </c>
      <c r="F132" s="161">
        <v>0</v>
      </c>
      <c r="G132" s="161">
        <v>0</v>
      </c>
      <c r="H132" s="161">
        <v>0</v>
      </c>
      <c r="I132" s="161">
        <v>584064</v>
      </c>
      <c r="J132" s="161">
        <v>95411</v>
      </c>
      <c r="K132" s="161">
        <v>0</v>
      </c>
      <c r="L132" s="161">
        <v>0</v>
      </c>
      <c r="M132" s="162" t="s">
        <v>297</v>
      </c>
      <c r="N132" s="276"/>
    </row>
    <row r="133" spans="1:14" s="67" customFormat="1" ht="13.5" customHeight="1" thickBot="1">
      <c r="A133" s="277" t="s">
        <v>218</v>
      </c>
      <c r="B133" s="111" t="s">
        <v>14</v>
      </c>
      <c r="C133" s="163">
        <f t="shared" si="1"/>
        <v>2</v>
      </c>
      <c r="D133" s="164">
        <v>0</v>
      </c>
      <c r="E133" s="165">
        <v>0</v>
      </c>
      <c r="F133" s="164">
        <v>0</v>
      </c>
      <c r="G133" s="165">
        <v>0</v>
      </c>
      <c r="H133" s="164">
        <v>1</v>
      </c>
      <c r="I133" s="165">
        <v>0</v>
      </c>
      <c r="J133" s="164">
        <v>1</v>
      </c>
      <c r="K133" s="165">
        <v>0</v>
      </c>
      <c r="L133" s="166">
        <v>0</v>
      </c>
      <c r="M133" s="109" t="s">
        <v>15</v>
      </c>
      <c r="N133" s="278" t="s">
        <v>219</v>
      </c>
    </row>
    <row r="134" spans="1:14" s="67" customFormat="1" ht="13.5" customHeight="1" thickBot="1">
      <c r="A134" s="277"/>
      <c r="B134" s="111" t="s">
        <v>17</v>
      </c>
      <c r="C134" s="163">
        <f t="shared" si="1"/>
        <v>56788</v>
      </c>
      <c r="D134" s="164">
        <v>0</v>
      </c>
      <c r="E134" s="165">
        <v>0</v>
      </c>
      <c r="F134" s="164">
        <v>0</v>
      </c>
      <c r="G134" s="165">
        <v>0</v>
      </c>
      <c r="H134" s="164">
        <v>35596</v>
      </c>
      <c r="I134" s="165">
        <v>0</v>
      </c>
      <c r="J134" s="164">
        <v>21192</v>
      </c>
      <c r="K134" s="165">
        <v>0</v>
      </c>
      <c r="L134" s="166">
        <v>0</v>
      </c>
      <c r="M134" s="109" t="s">
        <v>18</v>
      </c>
      <c r="N134" s="278"/>
    </row>
    <row r="135" spans="1:14" s="67" customFormat="1" ht="12.75" customHeight="1" thickBot="1">
      <c r="A135" s="277"/>
      <c r="B135" s="111" t="s">
        <v>19</v>
      </c>
      <c r="C135" s="163">
        <f t="shared" si="1"/>
        <v>32910</v>
      </c>
      <c r="D135" s="164">
        <v>0</v>
      </c>
      <c r="E135" s="165">
        <v>0</v>
      </c>
      <c r="F135" s="164">
        <v>0</v>
      </c>
      <c r="G135" s="165">
        <v>0</v>
      </c>
      <c r="H135" s="164">
        <v>21466</v>
      </c>
      <c r="I135" s="165">
        <v>0</v>
      </c>
      <c r="J135" s="164">
        <v>11444</v>
      </c>
      <c r="K135" s="165">
        <v>0</v>
      </c>
      <c r="L135" s="166">
        <v>0</v>
      </c>
      <c r="M135" s="109" t="s">
        <v>297</v>
      </c>
      <c r="N135" s="278"/>
    </row>
    <row r="136" spans="1:14" s="67" customFormat="1" ht="13.5" customHeight="1" thickBot="1">
      <c r="A136" s="274" t="s">
        <v>309</v>
      </c>
      <c r="B136" s="157" t="s">
        <v>14</v>
      </c>
      <c r="C136" s="158">
        <f t="shared" si="1"/>
        <v>2</v>
      </c>
      <c r="D136" s="159">
        <v>0</v>
      </c>
      <c r="E136" s="160">
        <v>0</v>
      </c>
      <c r="F136" s="161">
        <v>0</v>
      </c>
      <c r="G136" s="161">
        <v>0</v>
      </c>
      <c r="H136" s="161">
        <v>2</v>
      </c>
      <c r="I136" s="161">
        <v>0</v>
      </c>
      <c r="J136" s="161">
        <v>0</v>
      </c>
      <c r="K136" s="161">
        <v>0</v>
      </c>
      <c r="L136" s="161">
        <v>0</v>
      </c>
      <c r="M136" s="162" t="s">
        <v>15</v>
      </c>
      <c r="N136" s="276" t="s">
        <v>308</v>
      </c>
    </row>
    <row r="137" spans="1:14" s="106" customFormat="1" ht="13.5" customHeight="1" thickBot="1">
      <c r="A137" s="274"/>
      <c r="B137" s="157" t="s">
        <v>17</v>
      </c>
      <c r="C137" s="158">
        <f t="shared" si="1"/>
        <v>81669</v>
      </c>
      <c r="D137" s="159">
        <v>0</v>
      </c>
      <c r="E137" s="160">
        <v>0</v>
      </c>
      <c r="F137" s="161">
        <v>0</v>
      </c>
      <c r="G137" s="161">
        <v>0</v>
      </c>
      <c r="H137" s="161">
        <v>81669</v>
      </c>
      <c r="I137" s="161">
        <v>0</v>
      </c>
      <c r="J137" s="161">
        <v>0</v>
      </c>
      <c r="K137" s="161">
        <v>0</v>
      </c>
      <c r="L137" s="161">
        <v>0</v>
      </c>
      <c r="M137" s="162" t="s">
        <v>18</v>
      </c>
      <c r="N137" s="276"/>
    </row>
    <row r="138" spans="1:14" s="106" customFormat="1" ht="13.5" customHeight="1" thickBot="1">
      <c r="A138" s="286"/>
      <c r="B138" s="177" t="s">
        <v>19</v>
      </c>
      <c r="C138" s="178">
        <f t="shared" si="1"/>
        <v>49161</v>
      </c>
      <c r="D138" s="179">
        <v>0</v>
      </c>
      <c r="E138" s="180">
        <v>0</v>
      </c>
      <c r="F138" s="181">
        <v>0</v>
      </c>
      <c r="G138" s="181">
        <v>0</v>
      </c>
      <c r="H138" s="181">
        <v>49161</v>
      </c>
      <c r="I138" s="181">
        <v>0</v>
      </c>
      <c r="J138" s="181">
        <v>0</v>
      </c>
      <c r="K138" s="181">
        <v>0</v>
      </c>
      <c r="L138" s="181">
        <v>0</v>
      </c>
      <c r="M138" s="182" t="s">
        <v>297</v>
      </c>
      <c r="N138" s="287"/>
    </row>
    <row r="139" spans="1:14" s="67" customFormat="1" ht="13.5" customHeight="1" thickBot="1">
      <c r="A139" s="277" t="s">
        <v>60</v>
      </c>
      <c r="B139" s="111" t="s">
        <v>14</v>
      </c>
      <c r="C139" s="163">
        <f t="shared" ref="C139:C156" si="2">SUM(D139:L139)</f>
        <v>256</v>
      </c>
      <c r="D139" s="164">
        <v>25</v>
      </c>
      <c r="E139" s="165">
        <v>0</v>
      </c>
      <c r="F139" s="164">
        <v>61</v>
      </c>
      <c r="G139" s="165">
        <v>0</v>
      </c>
      <c r="H139" s="164">
        <v>22</v>
      </c>
      <c r="I139" s="165">
        <v>127</v>
      </c>
      <c r="J139" s="164">
        <v>21</v>
      </c>
      <c r="K139" s="165">
        <v>0</v>
      </c>
      <c r="L139" s="166">
        <v>0</v>
      </c>
      <c r="M139" s="109" t="s">
        <v>15</v>
      </c>
      <c r="N139" s="278" t="s">
        <v>342</v>
      </c>
    </row>
    <row r="140" spans="1:14" s="67" customFormat="1" ht="13.5" customHeight="1" thickBot="1">
      <c r="A140" s="277"/>
      <c r="B140" s="111" t="s">
        <v>17</v>
      </c>
      <c r="C140" s="163">
        <f t="shared" si="2"/>
        <v>20662734</v>
      </c>
      <c r="D140" s="164">
        <v>66642</v>
      </c>
      <c r="E140" s="165">
        <v>0</v>
      </c>
      <c r="F140" s="164">
        <v>9444311</v>
      </c>
      <c r="G140" s="165">
        <v>0</v>
      </c>
      <c r="H140" s="164">
        <v>596355</v>
      </c>
      <c r="I140" s="165">
        <v>10291293</v>
      </c>
      <c r="J140" s="164">
        <v>264133</v>
      </c>
      <c r="K140" s="165">
        <v>0</v>
      </c>
      <c r="L140" s="166">
        <v>0</v>
      </c>
      <c r="M140" s="109" t="s">
        <v>18</v>
      </c>
      <c r="N140" s="278"/>
    </row>
    <row r="141" spans="1:14" s="67" customFormat="1" ht="12.75" customHeight="1" thickBot="1">
      <c r="A141" s="277"/>
      <c r="B141" s="111" t="s">
        <v>19</v>
      </c>
      <c r="C141" s="163">
        <f t="shared" si="2"/>
        <v>6541519</v>
      </c>
      <c r="D141" s="164">
        <v>25070</v>
      </c>
      <c r="E141" s="165">
        <v>0</v>
      </c>
      <c r="F141" s="164">
        <v>1217151</v>
      </c>
      <c r="G141" s="165">
        <v>0</v>
      </c>
      <c r="H141" s="164">
        <v>336908</v>
      </c>
      <c r="I141" s="165">
        <v>4829566</v>
      </c>
      <c r="J141" s="164">
        <v>132824</v>
      </c>
      <c r="K141" s="165">
        <v>0</v>
      </c>
      <c r="L141" s="166">
        <v>0</v>
      </c>
      <c r="M141" s="109" t="s">
        <v>297</v>
      </c>
      <c r="N141" s="278"/>
    </row>
    <row r="142" spans="1:14" s="67" customFormat="1" ht="13.5" customHeight="1" thickBot="1">
      <c r="A142" s="274" t="s">
        <v>129</v>
      </c>
      <c r="B142" s="157" t="s">
        <v>14</v>
      </c>
      <c r="C142" s="158">
        <f t="shared" si="2"/>
        <v>6</v>
      </c>
      <c r="D142" s="159">
        <v>6</v>
      </c>
      <c r="E142" s="160">
        <v>0</v>
      </c>
      <c r="F142" s="161">
        <v>0</v>
      </c>
      <c r="G142" s="161">
        <v>0</v>
      </c>
      <c r="H142" s="161">
        <v>0</v>
      </c>
      <c r="I142" s="161">
        <v>0</v>
      </c>
      <c r="J142" s="161">
        <v>0</v>
      </c>
      <c r="K142" s="161">
        <v>0</v>
      </c>
      <c r="L142" s="161">
        <v>0</v>
      </c>
      <c r="M142" s="162" t="s">
        <v>15</v>
      </c>
      <c r="N142" s="276" t="s">
        <v>158</v>
      </c>
    </row>
    <row r="143" spans="1:14" s="106" customFormat="1" ht="13.5" customHeight="1" thickBot="1">
      <c r="A143" s="274"/>
      <c r="B143" s="157" t="s">
        <v>17</v>
      </c>
      <c r="C143" s="158">
        <f t="shared" si="2"/>
        <v>13117</v>
      </c>
      <c r="D143" s="159">
        <v>13117</v>
      </c>
      <c r="E143" s="160">
        <v>0</v>
      </c>
      <c r="F143" s="161">
        <v>0</v>
      </c>
      <c r="G143" s="161">
        <v>0</v>
      </c>
      <c r="H143" s="161">
        <v>0</v>
      </c>
      <c r="I143" s="161">
        <v>0</v>
      </c>
      <c r="J143" s="161">
        <v>0</v>
      </c>
      <c r="K143" s="161">
        <v>0</v>
      </c>
      <c r="L143" s="161">
        <v>0</v>
      </c>
      <c r="M143" s="162" t="s">
        <v>18</v>
      </c>
      <c r="N143" s="276"/>
    </row>
    <row r="144" spans="1:14" s="106" customFormat="1" ht="13.5" customHeight="1" thickBot="1">
      <c r="A144" s="286"/>
      <c r="B144" s="177" t="s">
        <v>19</v>
      </c>
      <c r="C144" s="178">
        <f t="shared" si="2"/>
        <v>3935</v>
      </c>
      <c r="D144" s="179">
        <v>3935</v>
      </c>
      <c r="E144" s="180">
        <v>0</v>
      </c>
      <c r="F144" s="181">
        <v>0</v>
      </c>
      <c r="G144" s="181">
        <v>0</v>
      </c>
      <c r="H144" s="181">
        <v>0</v>
      </c>
      <c r="I144" s="181">
        <v>0</v>
      </c>
      <c r="J144" s="181">
        <v>0</v>
      </c>
      <c r="K144" s="181">
        <v>0</v>
      </c>
      <c r="L144" s="181">
        <v>0</v>
      </c>
      <c r="M144" s="182" t="s">
        <v>297</v>
      </c>
      <c r="N144" s="287"/>
    </row>
    <row r="145" spans="1:14" s="67" customFormat="1" ht="13.5" customHeight="1" thickBot="1">
      <c r="A145" s="277" t="s">
        <v>240</v>
      </c>
      <c r="B145" s="111" t="s">
        <v>14</v>
      </c>
      <c r="C145" s="163">
        <f t="shared" si="2"/>
        <v>13</v>
      </c>
      <c r="D145" s="164">
        <v>8</v>
      </c>
      <c r="E145" s="165">
        <v>0</v>
      </c>
      <c r="F145" s="164">
        <v>1</v>
      </c>
      <c r="G145" s="165">
        <v>0</v>
      </c>
      <c r="H145" s="164">
        <v>0</v>
      </c>
      <c r="I145" s="165">
        <v>4</v>
      </c>
      <c r="J145" s="164">
        <v>0</v>
      </c>
      <c r="K145" s="165">
        <v>0</v>
      </c>
      <c r="L145" s="166">
        <v>0</v>
      </c>
      <c r="M145" s="109" t="s">
        <v>15</v>
      </c>
      <c r="N145" s="278" t="s">
        <v>64</v>
      </c>
    </row>
    <row r="146" spans="1:14" s="67" customFormat="1" ht="13.5" customHeight="1" thickBot="1">
      <c r="A146" s="277"/>
      <c r="B146" s="111" t="s">
        <v>17</v>
      </c>
      <c r="C146" s="163">
        <f t="shared" si="2"/>
        <v>131517</v>
      </c>
      <c r="D146" s="164">
        <v>9447</v>
      </c>
      <c r="E146" s="165">
        <v>0</v>
      </c>
      <c r="F146" s="164">
        <v>20594</v>
      </c>
      <c r="G146" s="165">
        <v>0</v>
      </c>
      <c r="H146" s="164">
        <v>0</v>
      </c>
      <c r="I146" s="165">
        <v>101476</v>
      </c>
      <c r="J146" s="164">
        <v>0</v>
      </c>
      <c r="K146" s="165">
        <v>0</v>
      </c>
      <c r="L146" s="166">
        <v>0</v>
      </c>
      <c r="M146" s="109" t="s">
        <v>18</v>
      </c>
      <c r="N146" s="278"/>
    </row>
    <row r="147" spans="1:14" s="67" customFormat="1" ht="12.75" customHeight="1" thickBot="1">
      <c r="A147" s="277"/>
      <c r="B147" s="111" t="s">
        <v>19</v>
      </c>
      <c r="C147" s="163">
        <f t="shared" si="2"/>
        <v>59942</v>
      </c>
      <c r="D147" s="164">
        <v>2832</v>
      </c>
      <c r="E147" s="165">
        <v>0</v>
      </c>
      <c r="F147" s="164">
        <v>6178</v>
      </c>
      <c r="G147" s="165">
        <v>0</v>
      </c>
      <c r="H147" s="164">
        <v>0</v>
      </c>
      <c r="I147" s="165">
        <v>50932</v>
      </c>
      <c r="J147" s="164">
        <v>0</v>
      </c>
      <c r="K147" s="165">
        <v>0</v>
      </c>
      <c r="L147" s="166">
        <v>0</v>
      </c>
      <c r="M147" s="109" t="s">
        <v>297</v>
      </c>
      <c r="N147" s="278"/>
    </row>
    <row r="148" spans="1:14" s="67" customFormat="1" ht="13.5" customHeight="1" thickBot="1">
      <c r="A148" s="274" t="s">
        <v>310</v>
      </c>
      <c r="B148" s="157" t="s">
        <v>14</v>
      </c>
      <c r="C148" s="158">
        <f t="shared" si="2"/>
        <v>5</v>
      </c>
      <c r="D148" s="159">
        <v>3</v>
      </c>
      <c r="E148" s="160">
        <v>0</v>
      </c>
      <c r="F148" s="161">
        <v>0</v>
      </c>
      <c r="G148" s="161">
        <v>0</v>
      </c>
      <c r="H148" s="161">
        <v>0</v>
      </c>
      <c r="I148" s="161">
        <v>0</v>
      </c>
      <c r="J148" s="161">
        <v>2</v>
      </c>
      <c r="K148" s="161">
        <v>0</v>
      </c>
      <c r="L148" s="161">
        <v>0</v>
      </c>
      <c r="M148" s="162" t="s">
        <v>15</v>
      </c>
      <c r="N148" s="276" t="s">
        <v>344</v>
      </c>
    </row>
    <row r="149" spans="1:14" s="106" customFormat="1" ht="13.5" customHeight="1" thickBot="1">
      <c r="A149" s="274"/>
      <c r="B149" s="157" t="s">
        <v>17</v>
      </c>
      <c r="C149" s="158">
        <f t="shared" si="2"/>
        <v>15654</v>
      </c>
      <c r="D149" s="159">
        <v>10308</v>
      </c>
      <c r="E149" s="160">
        <v>0</v>
      </c>
      <c r="F149" s="161">
        <v>0</v>
      </c>
      <c r="G149" s="161">
        <v>0</v>
      </c>
      <c r="H149" s="161">
        <v>0</v>
      </c>
      <c r="I149" s="161">
        <v>0</v>
      </c>
      <c r="J149" s="161">
        <v>5346</v>
      </c>
      <c r="K149" s="161">
        <v>0</v>
      </c>
      <c r="L149" s="161">
        <v>0</v>
      </c>
      <c r="M149" s="162" t="s">
        <v>18</v>
      </c>
      <c r="N149" s="276"/>
    </row>
    <row r="150" spans="1:14" s="106" customFormat="1" ht="13.5" customHeight="1" thickBot="1">
      <c r="A150" s="286"/>
      <c r="B150" s="177" t="s">
        <v>19</v>
      </c>
      <c r="C150" s="178">
        <f t="shared" si="2"/>
        <v>6002</v>
      </c>
      <c r="D150" s="179">
        <v>3090</v>
      </c>
      <c r="E150" s="180">
        <v>0</v>
      </c>
      <c r="F150" s="181">
        <v>0</v>
      </c>
      <c r="G150" s="181">
        <v>0</v>
      </c>
      <c r="H150" s="181">
        <v>0</v>
      </c>
      <c r="I150" s="181">
        <v>0</v>
      </c>
      <c r="J150" s="181">
        <v>2912</v>
      </c>
      <c r="K150" s="181">
        <v>0</v>
      </c>
      <c r="L150" s="181">
        <v>0</v>
      </c>
      <c r="M150" s="182" t="s">
        <v>297</v>
      </c>
      <c r="N150" s="287"/>
    </row>
    <row r="151" spans="1:14" s="67" customFormat="1" ht="13.5" customHeight="1" thickBot="1">
      <c r="A151" s="277" t="s">
        <v>65</v>
      </c>
      <c r="B151" s="111" t="s">
        <v>14</v>
      </c>
      <c r="C151" s="163">
        <f t="shared" si="2"/>
        <v>82</v>
      </c>
      <c r="D151" s="164">
        <v>4</v>
      </c>
      <c r="E151" s="165">
        <v>0</v>
      </c>
      <c r="F151" s="164">
        <v>11</v>
      </c>
      <c r="G151" s="165">
        <v>0</v>
      </c>
      <c r="H151" s="164">
        <v>9</v>
      </c>
      <c r="I151" s="165">
        <v>51</v>
      </c>
      <c r="J151" s="164">
        <v>7</v>
      </c>
      <c r="K151" s="165">
        <v>0</v>
      </c>
      <c r="L151" s="166">
        <v>0</v>
      </c>
      <c r="M151" s="109" t="s">
        <v>15</v>
      </c>
      <c r="N151" s="278" t="s">
        <v>346</v>
      </c>
    </row>
    <row r="152" spans="1:14" s="67" customFormat="1" ht="13.5" customHeight="1" thickBot="1">
      <c r="A152" s="277"/>
      <c r="B152" s="111" t="s">
        <v>17</v>
      </c>
      <c r="C152" s="163">
        <f t="shared" si="2"/>
        <v>3156300</v>
      </c>
      <c r="D152" s="164">
        <v>84993</v>
      </c>
      <c r="E152" s="165">
        <v>0</v>
      </c>
      <c r="F152" s="164">
        <v>716845</v>
      </c>
      <c r="G152" s="165">
        <v>0</v>
      </c>
      <c r="H152" s="164">
        <v>272442</v>
      </c>
      <c r="I152" s="165">
        <v>1911707</v>
      </c>
      <c r="J152" s="164">
        <v>170313</v>
      </c>
      <c r="K152" s="165">
        <v>0</v>
      </c>
      <c r="L152" s="166">
        <v>0</v>
      </c>
      <c r="M152" s="109" t="s">
        <v>18</v>
      </c>
      <c r="N152" s="278"/>
    </row>
    <row r="153" spans="1:14" s="67" customFormat="1" ht="12.75" customHeight="1" thickBot="1">
      <c r="A153" s="277"/>
      <c r="B153" s="111" t="s">
        <v>19</v>
      </c>
      <c r="C153" s="163">
        <f t="shared" si="2"/>
        <v>1516728</v>
      </c>
      <c r="D153" s="164">
        <v>35971</v>
      </c>
      <c r="E153" s="165">
        <v>0</v>
      </c>
      <c r="F153" s="164">
        <v>246271</v>
      </c>
      <c r="G153" s="165">
        <v>0</v>
      </c>
      <c r="H153" s="164">
        <v>157338</v>
      </c>
      <c r="I153" s="165">
        <v>998638</v>
      </c>
      <c r="J153" s="164">
        <v>78510</v>
      </c>
      <c r="K153" s="165">
        <v>0</v>
      </c>
      <c r="L153" s="166">
        <v>0</v>
      </c>
      <c r="M153" s="109" t="s">
        <v>297</v>
      </c>
      <c r="N153" s="278"/>
    </row>
    <row r="154" spans="1:14" s="67" customFormat="1" ht="13.5" customHeight="1" thickBot="1">
      <c r="A154" s="274" t="s">
        <v>328</v>
      </c>
      <c r="B154" s="157" t="s">
        <v>14</v>
      </c>
      <c r="C154" s="158">
        <f t="shared" si="2"/>
        <v>6</v>
      </c>
      <c r="D154" s="159">
        <v>2</v>
      </c>
      <c r="E154" s="160">
        <v>0</v>
      </c>
      <c r="F154" s="161">
        <v>0</v>
      </c>
      <c r="G154" s="161">
        <v>0</v>
      </c>
      <c r="H154" s="161">
        <v>2</v>
      </c>
      <c r="I154" s="161">
        <v>2</v>
      </c>
      <c r="J154" s="161">
        <v>0</v>
      </c>
      <c r="K154" s="161">
        <v>0</v>
      </c>
      <c r="L154" s="161">
        <v>0</v>
      </c>
      <c r="M154" s="162" t="s">
        <v>15</v>
      </c>
      <c r="N154" s="276" t="s">
        <v>347</v>
      </c>
    </row>
    <row r="155" spans="1:14" s="106" customFormat="1" ht="13.5" customHeight="1" thickBot="1">
      <c r="A155" s="274"/>
      <c r="B155" s="157" t="s">
        <v>17</v>
      </c>
      <c r="C155" s="158">
        <f t="shared" si="2"/>
        <v>57287</v>
      </c>
      <c r="D155" s="159">
        <v>2826</v>
      </c>
      <c r="E155" s="160">
        <v>0</v>
      </c>
      <c r="F155" s="161">
        <v>0</v>
      </c>
      <c r="G155" s="161">
        <v>0</v>
      </c>
      <c r="H155" s="161">
        <v>48685</v>
      </c>
      <c r="I155" s="161">
        <v>5776</v>
      </c>
      <c r="J155" s="161">
        <v>0</v>
      </c>
      <c r="K155" s="161">
        <v>0</v>
      </c>
      <c r="L155" s="161">
        <v>0</v>
      </c>
      <c r="M155" s="162" t="s">
        <v>18</v>
      </c>
      <c r="N155" s="276"/>
    </row>
    <row r="156" spans="1:14" s="106" customFormat="1" ht="13.5" customHeight="1">
      <c r="A156" s="286"/>
      <c r="B156" s="177" t="s">
        <v>19</v>
      </c>
      <c r="C156" s="178">
        <f t="shared" si="2"/>
        <v>31482</v>
      </c>
      <c r="D156" s="179">
        <v>846</v>
      </c>
      <c r="E156" s="180">
        <v>0</v>
      </c>
      <c r="F156" s="181">
        <v>0</v>
      </c>
      <c r="G156" s="181">
        <v>0</v>
      </c>
      <c r="H156" s="181">
        <v>27402</v>
      </c>
      <c r="I156" s="181">
        <v>3234</v>
      </c>
      <c r="J156" s="181">
        <v>0</v>
      </c>
      <c r="K156" s="181">
        <v>0</v>
      </c>
      <c r="L156" s="181">
        <v>0</v>
      </c>
      <c r="M156" s="182" t="s">
        <v>297</v>
      </c>
      <c r="N156" s="287"/>
    </row>
    <row r="157" spans="1:14" ht="13.5" thickBot="1">
      <c r="A157" s="281" t="s">
        <v>9</v>
      </c>
      <c r="B157" s="183" t="s">
        <v>14</v>
      </c>
      <c r="C157" s="184">
        <f>SUM(C10,C13,C16,C19,C22,C25,C28,C31,C34,C37,C40,C43,C46,C49,C52,C55,C58,C61,C64,C67,C70,C73,C76,C79,C82,C85,C88,C91,C94,C97,C100,C103,C106,C109,C112,C115,C118,C121,C124,C127,C130,C133,C136,C139,C142,C145,C148,C151,C154)</f>
        <v>1675</v>
      </c>
      <c r="D157" s="184">
        <f t="shared" ref="D157:L157" si="3">SUM(D10,D13,D16,D19,D22,D25,D28,D31,D34,D37,D40,D43,D46,D49,D52,D55,D58,D61,D64,D67,D70,D73,D76,D79,D82,D85,D88,D91,D94,D97,D100,D103,D106,D109,D112,D115,D118,D121,D124,D127,D130,D133,D136,D139,D142,D145,D148,D151,D154)</f>
        <v>195</v>
      </c>
      <c r="E157" s="184">
        <f t="shared" si="3"/>
        <v>0</v>
      </c>
      <c r="F157" s="184">
        <f t="shared" si="3"/>
        <v>165</v>
      </c>
      <c r="G157" s="184">
        <f t="shared" si="3"/>
        <v>0</v>
      </c>
      <c r="H157" s="184">
        <f t="shared" si="3"/>
        <v>69</v>
      </c>
      <c r="I157" s="184">
        <f t="shared" si="3"/>
        <v>1111</v>
      </c>
      <c r="J157" s="184">
        <f t="shared" si="3"/>
        <v>135</v>
      </c>
      <c r="K157" s="184">
        <f t="shared" si="3"/>
        <v>0</v>
      </c>
      <c r="L157" s="184">
        <f t="shared" si="3"/>
        <v>0</v>
      </c>
      <c r="M157" s="185" t="s">
        <v>15</v>
      </c>
      <c r="N157" s="283" t="s">
        <v>2</v>
      </c>
    </row>
    <row r="158" spans="1:14" ht="13.5" thickBot="1">
      <c r="A158" s="277"/>
      <c r="B158" s="171" t="s">
        <v>17</v>
      </c>
      <c r="C158" s="172">
        <f t="shared" ref="C158:L159" si="4">SUM(C11,C14,C17,C20,C23,C26,C29,C32,C35,C38,C41,C44,C47,C50,C53,C56,C59,C62,C65,C68,C71,C74,C77,C80,C83,C86,C89,C92,C95,C98,C101,C104,C107,C110,C113,C116,C119,C122,C125,C128,C131,C134,C137,C140,C143,C146,C149,C152,C155)</f>
        <v>77796391</v>
      </c>
      <c r="D158" s="172">
        <f t="shared" si="4"/>
        <v>1186036</v>
      </c>
      <c r="E158" s="172">
        <f t="shared" si="4"/>
        <v>0</v>
      </c>
      <c r="F158" s="172">
        <f t="shared" si="4"/>
        <v>15494191</v>
      </c>
      <c r="G158" s="172">
        <f t="shared" si="4"/>
        <v>0</v>
      </c>
      <c r="H158" s="172">
        <f t="shared" si="4"/>
        <v>2061664</v>
      </c>
      <c r="I158" s="172">
        <f t="shared" si="4"/>
        <v>57553012</v>
      </c>
      <c r="J158" s="172">
        <f t="shared" si="4"/>
        <v>1501488</v>
      </c>
      <c r="K158" s="172">
        <f t="shared" si="4"/>
        <v>0</v>
      </c>
      <c r="L158" s="172">
        <f t="shared" si="4"/>
        <v>0</v>
      </c>
      <c r="M158" s="173" t="s">
        <v>18</v>
      </c>
      <c r="N158" s="284"/>
    </row>
    <row r="159" spans="1:14">
      <c r="A159" s="282"/>
      <c r="B159" s="174" t="s">
        <v>19</v>
      </c>
      <c r="C159" s="175">
        <f t="shared" si="4"/>
        <v>33958537</v>
      </c>
      <c r="D159" s="175">
        <f t="shared" si="4"/>
        <v>512945</v>
      </c>
      <c r="E159" s="175">
        <f t="shared" si="4"/>
        <v>0</v>
      </c>
      <c r="F159" s="175">
        <f t="shared" si="4"/>
        <v>3300650</v>
      </c>
      <c r="G159" s="175">
        <f t="shared" si="4"/>
        <v>0</v>
      </c>
      <c r="H159" s="175">
        <f t="shared" si="4"/>
        <v>1176635</v>
      </c>
      <c r="I159" s="175">
        <f t="shared" si="4"/>
        <v>28258451</v>
      </c>
      <c r="J159" s="175">
        <f t="shared" si="4"/>
        <v>709856</v>
      </c>
      <c r="K159" s="175">
        <f t="shared" si="4"/>
        <v>0</v>
      </c>
      <c r="L159" s="175">
        <f t="shared" si="4"/>
        <v>0</v>
      </c>
      <c r="M159" s="176" t="s">
        <v>297</v>
      </c>
      <c r="N159" s="285"/>
    </row>
    <row r="160" spans="1:14">
      <c r="C160"/>
    </row>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sheetData>
  <mergeCells count="110">
    <mergeCell ref="A157:A159"/>
    <mergeCell ref="N157:N159"/>
    <mergeCell ref="A151:A153"/>
    <mergeCell ref="N151:N153"/>
    <mergeCell ref="N139:N141"/>
    <mergeCell ref="A145:A147"/>
    <mergeCell ref="N145:N147"/>
    <mergeCell ref="A154:A156"/>
    <mergeCell ref="N154:N156"/>
    <mergeCell ref="A115:A117"/>
    <mergeCell ref="N115:N117"/>
    <mergeCell ref="A100:A102"/>
    <mergeCell ref="N100:N102"/>
    <mergeCell ref="N103:N105"/>
    <mergeCell ref="A106:A108"/>
    <mergeCell ref="N106:N108"/>
    <mergeCell ref="A109:A111"/>
    <mergeCell ref="N109:N111"/>
    <mergeCell ref="A103:A105"/>
    <mergeCell ref="A112:A114"/>
    <mergeCell ref="N112:N114"/>
    <mergeCell ref="A85:A87"/>
    <mergeCell ref="N85:N87"/>
    <mergeCell ref="A88:A90"/>
    <mergeCell ref="N88:N90"/>
    <mergeCell ref="A91:A93"/>
    <mergeCell ref="N91:N93"/>
    <mergeCell ref="A94:A96"/>
    <mergeCell ref="N94:N96"/>
    <mergeCell ref="A97:A99"/>
    <mergeCell ref="N97:N99"/>
    <mergeCell ref="A70:A72"/>
    <mergeCell ref="N70:N72"/>
    <mergeCell ref="A73:A75"/>
    <mergeCell ref="N73:N75"/>
    <mergeCell ref="A76:A78"/>
    <mergeCell ref="N76:N78"/>
    <mergeCell ref="A79:A81"/>
    <mergeCell ref="N79:N81"/>
    <mergeCell ref="A82:A84"/>
    <mergeCell ref="N82:N84"/>
    <mergeCell ref="A55:A57"/>
    <mergeCell ref="N55:N57"/>
    <mergeCell ref="A58:A60"/>
    <mergeCell ref="N58:N60"/>
    <mergeCell ref="A61:A63"/>
    <mergeCell ref="N61:N63"/>
    <mergeCell ref="A64:A66"/>
    <mergeCell ref="N64:N66"/>
    <mergeCell ref="A67:A69"/>
    <mergeCell ref="N67:N69"/>
    <mergeCell ref="A40:A42"/>
    <mergeCell ref="N40:N42"/>
    <mergeCell ref="A43:A45"/>
    <mergeCell ref="N43:N45"/>
    <mergeCell ref="A46:A48"/>
    <mergeCell ref="N46:N48"/>
    <mergeCell ref="A49:A51"/>
    <mergeCell ref="N49:N51"/>
    <mergeCell ref="A52:A54"/>
    <mergeCell ref="N52:N54"/>
    <mergeCell ref="A25:A27"/>
    <mergeCell ref="N25:N27"/>
    <mergeCell ref="A28:A30"/>
    <mergeCell ref="N28:N30"/>
    <mergeCell ref="A31:A33"/>
    <mergeCell ref="N31:N33"/>
    <mergeCell ref="A34:A36"/>
    <mergeCell ref="N34:N36"/>
    <mergeCell ref="A37:A39"/>
    <mergeCell ref="N37:N39"/>
    <mergeCell ref="A10:A12"/>
    <mergeCell ref="N10:N12"/>
    <mergeCell ref="A13:A15"/>
    <mergeCell ref="N13:N15"/>
    <mergeCell ref="A16:A18"/>
    <mergeCell ref="N16:N18"/>
    <mergeCell ref="A19:A21"/>
    <mergeCell ref="N19:N21"/>
    <mergeCell ref="A22:A24"/>
    <mergeCell ref="N22:N24"/>
    <mergeCell ref="A7:A9"/>
    <mergeCell ref="B7:B9"/>
    <mergeCell ref="C7:L7"/>
    <mergeCell ref="M7:M9"/>
    <mergeCell ref="N7:N9"/>
    <mergeCell ref="A1:N1"/>
    <mergeCell ref="A2:N2"/>
    <mergeCell ref="A3:N3"/>
    <mergeCell ref="A4:N4"/>
    <mergeCell ref="A5:N5"/>
    <mergeCell ref="A136:A138"/>
    <mergeCell ref="N136:N138"/>
    <mergeCell ref="N142:N144"/>
    <mergeCell ref="A148:A150"/>
    <mergeCell ref="N148:N150"/>
    <mergeCell ref="A118:A120"/>
    <mergeCell ref="N118:N120"/>
    <mergeCell ref="A124:A126"/>
    <mergeCell ref="N124:N126"/>
    <mergeCell ref="N130:N132"/>
    <mergeCell ref="A130:A132"/>
    <mergeCell ref="A133:A135"/>
    <mergeCell ref="N133:N135"/>
    <mergeCell ref="A121:A123"/>
    <mergeCell ref="N121:N123"/>
    <mergeCell ref="A127:A129"/>
    <mergeCell ref="N127:N129"/>
    <mergeCell ref="A139:A141"/>
    <mergeCell ref="A142:A144"/>
  </mergeCells>
  <printOptions horizontalCentered="1"/>
  <pageMargins left="0" right="0" top="0.74803149606299213" bottom="0" header="0.31496062992125984" footer="0.31496062992125984"/>
  <pageSetup paperSize="9" scale="90" orientation="landscape" r:id="rId1"/>
  <rowBreaks count="4" manualBreakCount="4">
    <brk id="39" max="13" man="1"/>
    <brk id="69" max="13" man="1"/>
    <brk id="99" max="13" man="1"/>
    <brk id="129"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O85"/>
  <sheetViews>
    <sheetView view="pageBreakPreview" zoomScaleNormal="100" zoomScaleSheetLayoutView="100" workbookViewId="0">
      <selection activeCell="G15" sqref="G15"/>
    </sheetView>
  </sheetViews>
  <sheetFormatPr defaultRowHeight="12.75"/>
  <cols>
    <col min="1" max="1" width="17.42578125" customWidth="1"/>
    <col min="2" max="2" width="14.28515625" customWidth="1"/>
    <col min="3" max="3" width="11.7109375" style="64" customWidth="1"/>
    <col min="4" max="12" width="9.85546875" customWidth="1"/>
    <col min="13" max="13" width="11.7109375" customWidth="1"/>
    <col min="14" max="14" width="18.140625" customWidth="1"/>
    <col min="15" max="15" width="16" hidden="1" customWidth="1"/>
    <col min="16" max="16" width="1.28515625" customWidth="1"/>
    <col min="17" max="17" width="8.85546875" customWidth="1"/>
  </cols>
  <sheetData>
    <row r="1" spans="1:14" s="28" customFormat="1" ht="12" customHeight="1">
      <c r="A1" s="261"/>
      <c r="B1" s="261"/>
      <c r="C1" s="261"/>
      <c r="D1" s="261"/>
      <c r="E1" s="261"/>
      <c r="F1" s="261"/>
      <c r="G1" s="261"/>
      <c r="H1" s="261"/>
      <c r="I1" s="261"/>
      <c r="J1" s="261"/>
      <c r="K1" s="261"/>
      <c r="L1" s="261"/>
      <c r="M1" s="261"/>
      <c r="N1" s="261"/>
    </row>
    <row r="2" spans="1:14" s="64" customFormat="1" ht="18">
      <c r="A2" s="262" t="s">
        <v>0</v>
      </c>
      <c r="B2" s="262"/>
      <c r="C2" s="262"/>
      <c r="D2" s="262"/>
      <c r="E2" s="262"/>
      <c r="F2" s="262"/>
      <c r="G2" s="262"/>
      <c r="H2" s="262"/>
      <c r="I2" s="262"/>
      <c r="J2" s="262"/>
      <c r="K2" s="262"/>
      <c r="L2" s="262"/>
      <c r="M2" s="262"/>
      <c r="N2" s="262"/>
    </row>
    <row r="3" spans="1:14" s="64" customFormat="1" ht="15.75" customHeight="1">
      <c r="A3" s="263" t="s">
        <v>178</v>
      </c>
      <c r="B3" s="263"/>
      <c r="C3" s="263"/>
      <c r="D3" s="263"/>
      <c r="E3" s="263"/>
      <c r="F3" s="263"/>
      <c r="G3" s="263"/>
      <c r="H3" s="263"/>
      <c r="I3" s="263"/>
      <c r="J3" s="263"/>
      <c r="K3" s="263"/>
      <c r="L3" s="263"/>
      <c r="M3" s="263"/>
      <c r="N3" s="263"/>
    </row>
    <row r="4" spans="1:14" s="64" customFormat="1" ht="14.25" customHeight="1">
      <c r="A4" s="264">
        <v>2023</v>
      </c>
      <c r="B4" s="264"/>
      <c r="C4" s="264"/>
      <c r="D4" s="264"/>
      <c r="E4" s="264"/>
      <c r="F4" s="264"/>
      <c r="G4" s="264"/>
      <c r="H4" s="264"/>
      <c r="I4" s="264"/>
      <c r="J4" s="264"/>
      <c r="K4" s="264"/>
      <c r="L4" s="264"/>
      <c r="M4" s="264"/>
      <c r="N4" s="264"/>
    </row>
    <row r="5" spans="1:14" s="64" customFormat="1" ht="13.5" customHeight="1">
      <c r="A5" s="265" t="s">
        <v>233</v>
      </c>
      <c r="B5" s="265"/>
      <c r="C5" s="265"/>
      <c r="D5" s="265"/>
      <c r="E5" s="265"/>
      <c r="F5" s="265"/>
      <c r="G5" s="265"/>
      <c r="H5" s="265"/>
      <c r="I5" s="265"/>
      <c r="J5" s="265"/>
      <c r="K5" s="265"/>
      <c r="L5" s="265"/>
      <c r="M5" s="265"/>
      <c r="N5" s="265"/>
    </row>
    <row r="6" spans="1:14" s="64" customFormat="1" ht="15.75">
      <c r="A6" s="1" t="s">
        <v>159</v>
      </c>
      <c r="B6" s="65"/>
      <c r="C6" s="65"/>
      <c r="D6" s="65"/>
      <c r="E6" s="65"/>
      <c r="F6" s="65"/>
      <c r="G6" s="65"/>
      <c r="H6" s="65"/>
      <c r="I6" s="65"/>
      <c r="J6" s="65"/>
      <c r="K6" s="65"/>
      <c r="L6" s="31"/>
      <c r="M6" s="65"/>
      <c r="N6" s="30" t="s">
        <v>231</v>
      </c>
    </row>
    <row r="7" spans="1:14" s="64" customFormat="1" ht="18" customHeight="1">
      <c r="A7" s="266" t="s">
        <v>117</v>
      </c>
      <c r="B7" s="266" t="s">
        <v>118</v>
      </c>
      <c r="C7" s="269" t="s">
        <v>120</v>
      </c>
      <c r="D7" s="269"/>
      <c r="E7" s="269"/>
      <c r="F7" s="269"/>
      <c r="G7" s="269"/>
      <c r="H7" s="269"/>
      <c r="I7" s="269"/>
      <c r="J7" s="269"/>
      <c r="K7" s="269"/>
      <c r="L7" s="269"/>
      <c r="M7" s="270" t="s">
        <v>119</v>
      </c>
      <c r="N7" s="270" t="s">
        <v>8</v>
      </c>
    </row>
    <row r="8" spans="1:14" s="66" customFormat="1" ht="29.25" customHeight="1">
      <c r="A8" s="267"/>
      <c r="B8" s="267"/>
      <c r="C8" s="75" t="s">
        <v>2</v>
      </c>
      <c r="D8" s="75" t="s">
        <v>3</v>
      </c>
      <c r="E8" s="75" t="s">
        <v>78</v>
      </c>
      <c r="F8" s="75" t="s">
        <v>77</v>
      </c>
      <c r="G8" s="75" t="s">
        <v>4</v>
      </c>
      <c r="H8" s="75" t="s">
        <v>76</v>
      </c>
      <c r="I8" s="75" t="s">
        <v>5</v>
      </c>
      <c r="J8" s="75" t="s">
        <v>75</v>
      </c>
      <c r="K8" s="75" t="s">
        <v>6</v>
      </c>
      <c r="L8" s="75" t="s">
        <v>7</v>
      </c>
      <c r="M8" s="271"/>
      <c r="N8" s="271"/>
    </row>
    <row r="9" spans="1:14" s="66" customFormat="1" ht="24.75" customHeight="1">
      <c r="A9" s="268"/>
      <c r="B9" s="268"/>
      <c r="C9" s="98" t="s">
        <v>9</v>
      </c>
      <c r="D9" s="76" t="s">
        <v>209</v>
      </c>
      <c r="E9" s="76" t="s">
        <v>208</v>
      </c>
      <c r="F9" s="76" t="s">
        <v>207</v>
      </c>
      <c r="G9" s="76" t="s">
        <v>10</v>
      </c>
      <c r="H9" s="76" t="s">
        <v>205</v>
      </c>
      <c r="I9" s="76" t="s">
        <v>204</v>
      </c>
      <c r="J9" s="76" t="s">
        <v>206</v>
      </c>
      <c r="K9" s="76" t="s">
        <v>11</v>
      </c>
      <c r="L9" s="76" t="s">
        <v>12</v>
      </c>
      <c r="M9" s="272"/>
      <c r="N9" s="272"/>
    </row>
    <row r="10" spans="1:14" s="67" customFormat="1" ht="13.9" customHeight="1" thickBot="1">
      <c r="A10" s="273" t="s">
        <v>13</v>
      </c>
      <c r="B10" s="151" t="s">
        <v>14</v>
      </c>
      <c r="C10" s="152">
        <f t="shared" ref="C10:C60" si="0">SUM(D10:L10)</f>
        <v>8</v>
      </c>
      <c r="D10" s="153">
        <v>2</v>
      </c>
      <c r="E10" s="154">
        <v>0</v>
      </c>
      <c r="F10" s="153">
        <v>0</v>
      </c>
      <c r="G10" s="154">
        <v>6</v>
      </c>
      <c r="H10" s="153">
        <v>0</v>
      </c>
      <c r="I10" s="154">
        <v>0</v>
      </c>
      <c r="J10" s="153">
        <v>0</v>
      </c>
      <c r="K10" s="154">
        <v>0</v>
      </c>
      <c r="L10" s="155">
        <v>0</v>
      </c>
      <c r="M10" s="156" t="s">
        <v>15</v>
      </c>
      <c r="N10" s="275" t="s">
        <v>16</v>
      </c>
    </row>
    <row r="11" spans="1:14" s="67" customFormat="1" ht="13.9" customHeight="1" thickBot="1">
      <c r="A11" s="274"/>
      <c r="B11" s="157" t="s">
        <v>17</v>
      </c>
      <c r="C11" s="158">
        <f t="shared" si="0"/>
        <v>370</v>
      </c>
      <c r="D11" s="159">
        <v>24</v>
      </c>
      <c r="E11" s="160">
        <v>0</v>
      </c>
      <c r="F11" s="159">
        <v>0</v>
      </c>
      <c r="G11" s="160">
        <v>346</v>
      </c>
      <c r="H11" s="159">
        <v>0</v>
      </c>
      <c r="I11" s="160">
        <v>0</v>
      </c>
      <c r="J11" s="159">
        <v>0</v>
      </c>
      <c r="K11" s="160">
        <v>0</v>
      </c>
      <c r="L11" s="161">
        <v>0</v>
      </c>
      <c r="M11" s="162" t="s">
        <v>18</v>
      </c>
      <c r="N11" s="276"/>
    </row>
    <row r="12" spans="1:14" s="67" customFormat="1" ht="13.9" customHeight="1" thickBot="1">
      <c r="A12" s="274"/>
      <c r="B12" s="157" t="s">
        <v>19</v>
      </c>
      <c r="C12" s="158">
        <f t="shared" si="0"/>
        <v>329</v>
      </c>
      <c r="D12" s="159">
        <v>10</v>
      </c>
      <c r="E12" s="160">
        <v>0</v>
      </c>
      <c r="F12" s="159">
        <v>0</v>
      </c>
      <c r="G12" s="160">
        <v>319</v>
      </c>
      <c r="H12" s="159">
        <v>0</v>
      </c>
      <c r="I12" s="160">
        <v>0</v>
      </c>
      <c r="J12" s="159">
        <v>0</v>
      </c>
      <c r="K12" s="160">
        <v>0</v>
      </c>
      <c r="L12" s="161">
        <v>0</v>
      </c>
      <c r="M12" s="162" t="s">
        <v>297</v>
      </c>
      <c r="N12" s="276"/>
    </row>
    <row r="13" spans="1:14" s="67" customFormat="1" ht="13.9" customHeight="1" thickBot="1">
      <c r="A13" s="277" t="s">
        <v>239</v>
      </c>
      <c r="B13" s="111" t="s">
        <v>14</v>
      </c>
      <c r="C13" s="163">
        <f t="shared" si="0"/>
        <v>5</v>
      </c>
      <c r="D13" s="164">
        <v>2</v>
      </c>
      <c r="E13" s="165">
        <v>0</v>
      </c>
      <c r="F13" s="164">
        <v>0</v>
      </c>
      <c r="G13" s="165">
        <v>3</v>
      </c>
      <c r="H13" s="164">
        <v>0</v>
      </c>
      <c r="I13" s="165">
        <v>0</v>
      </c>
      <c r="J13" s="164">
        <v>0</v>
      </c>
      <c r="K13" s="165">
        <v>0</v>
      </c>
      <c r="L13" s="166">
        <v>0</v>
      </c>
      <c r="M13" s="109" t="s">
        <v>15</v>
      </c>
      <c r="N13" s="278" t="s">
        <v>21</v>
      </c>
    </row>
    <row r="14" spans="1:14" s="67" customFormat="1" ht="13.9" customHeight="1" thickBot="1">
      <c r="A14" s="277"/>
      <c r="B14" s="111" t="s">
        <v>17</v>
      </c>
      <c r="C14" s="163">
        <f t="shared" si="0"/>
        <v>213</v>
      </c>
      <c r="D14" s="164">
        <v>53</v>
      </c>
      <c r="E14" s="165">
        <v>0</v>
      </c>
      <c r="F14" s="164">
        <v>0</v>
      </c>
      <c r="G14" s="165">
        <v>160</v>
      </c>
      <c r="H14" s="164">
        <v>0</v>
      </c>
      <c r="I14" s="165">
        <v>0</v>
      </c>
      <c r="J14" s="164">
        <v>0</v>
      </c>
      <c r="K14" s="165">
        <v>0</v>
      </c>
      <c r="L14" s="166">
        <v>0</v>
      </c>
      <c r="M14" s="109" t="s">
        <v>18</v>
      </c>
      <c r="N14" s="278"/>
    </row>
    <row r="15" spans="1:14" s="67" customFormat="1" ht="13.9" customHeight="1" thickBot="1">
      <c r="A15" s="277"/>
      <c r="B15" s="111" t="s">
        <v>19</v>
      </c>
      <c r="C15" s="163">
        <f t="shared" si="0"/>
        <v>155</v>
      </c>
      <c r="D15" s="164">
        <v>35</v>
      </c>
      <c r="E15" s="165">
        <v>0</v>
      </c>
      <c r="F15" s="164">
        <v>0</v>
      </c>
      <c r="G15" s="165">
        <v>120</v>
      </c>
      <c r="H15" s="164">
        <v>0</v>
      </c>
      <c r="I15" s="165">
        <v>0</v>
      </c>
      <c r="J15" s="164">
        <v>0</v>
      </c>
      <c r="K15" s="165">
        <v>0</v>
      </c>
      <c r="L15" s="166">
        <v>0</v>
      </c>
      <c r="M15" s="109" t="s">
        <v>297</v>
      </c>
      <c r="N15" s="278"/>
    </row>
    <row r="16" spans="1:14" s="67" customFormat="1" ht="13.9" customHeight="1" thickBot="1">
      <c r="A16" s="274" t="s">
        <v>298</v>
      </c>
      <c r="B16" s="157" t="s">
        <v>14</v>
      </c>
      <c r="C16" s="158">
        <f t="shared" si="0"/>
        <v>18</v>
      </c>
      <c r="D16" s="159">
        <v>1</v>
      </c>
      <c r="E16" s="160">
        <v>0</v>
      </c>
      <c r="F16" s="159">
        <v>0</v>
      </c>
      <c r="G16" s="160">
        <v>17</v>
      </c>
      <c r="H16" s="159">
        <v>0</v>
      </c>
      <c r="I16" s="160">
        <v>0</v>
      </c>
      <c r="J16" s="159">
        <v>0</v>
      </c>
      <c r="K16" s="160">
        <v>0</v>
      </c>
      <c r="L16" s="161">
        <v>0</v>
      </c>
      <c r="M16" s="162" t="s">
        <v>15</v>
      </c>
      <c r="N16" s="276" t="s">
        <v>299</v>
      </c>
    </row>
    <row r="17" spans="1:14" s="67" customFormat="1" ht="13.9" customHeight="1" thickBot="1">
      <c r="A17" s="274"/>
      <c r="B17" s="157" t="s">
        <v>17</v>
      </c>
      <c r="C17" s="158">
        <f t="shared" si="0"/>
        <v>439</v>
      </c>
      <c r="D17" s="159">
        <v>16</v>
      </c>
      <c r="E17" s="160">
        <v>0</v>
      </c>
      <c r="F17" s="159">
        <v>0</v>
      </c>
      <c r="G17" s="160">
        <v>423</v>
      </c>
      <c r="H17" s="159">
        <v>0</v>
      </c>
      <c r="I17" s="160">
        <v>0</v>
      </c>
      <c r="J17" s="159">
        <v>0</v>
      </c>
      <c r="K17" s="160">
        <v>0</v>
      </c>
      <c r="L17" s="161">
        <v>0</v>
      </c>
      <c r="M17" s="162" t="s">
        <v>18</v>
      </c>
      <c r="N17" s="276"/>
    </row>
    <row r="18" spans="1:14" s="67" customFormat="1" ht="13.9" customHeight="1" thickBot="1">
      <c r="A18" s="274"/>
      <c r="B18" s="157" t="s">
        <v>19</v>
      </c>
      <c r="C18" s="158">
        <f t="shared" si="0"/>
        <v>425</v>
      </c>
      <c r="D18" s="159">
        <v>5</v>
      </c>
      <c r="E18" s="160">
        <v>0</v>
      </c>
      <c r="F18" s="159">
        <v>0</v>
      </c>
      <c r="G18" s="160">
        <v>420</v>
      </c>
      <c r="H18" s="159">
        <v>0</v>
      </c>
      <c r="I18" s="160">
        <v>0</v>
      </c>
      <c r="J18" s="159">
        <v>0</v>
      </c>
      <c r="K18" s="160">
        <v>0</v>
      </c>
      <c r="L18" s="161">
        <v>0</v>
      </c>
      <c r="M18" s="162" t="s">
        <v>297</v>
      </c>
      <c r="N18" s="276"/>
    </row>
    <row r="19" spans="1:14" s="67" customFormat="1" ht="13.9" customHeight="1" thickBot="1">
      <c r="A19" s="277" t="s">
        <v>22</v>
      </c>
      <c r="B19" s="111" t="s">
        <v>14</v>
      </c>
      <c r="C19" s="163">
        <f t="shared" si="0"/>
        <v>9</v>
      </c>
      <c r="D19" s="164">
        <v>9</v>
      </c>
      <c r="E19" s="164">
        <v>0</v>
      </c>
      <c r="F19" s="164">
        <v>0</v>
      </c>
      <c r="G19" s="164">
        <v>0</v>
      </c>
      <c r="H19" s="164">
        <v>0</v>
      </c>
      <c r="I19" s="164">
        <v>0</v>
      </c>
      <c r="J19" s="164">
        <v>0</v>
      </c>
      <c r="K19" s="165">
        <v>0</v>
      </c>
      <c r="L19" s="166">
        <v>0</v>
      </c>
      <c r="M19" s="109" t="s">
        <v>15</v>
      </c>
      <c r="N19" s="278" t="s">
        <v>23</v>
      </c>
    </row>
    <row r="20" spans="1:14" s="67" customFormat="1" ht="13.9" customHeight="1" thickBot="1">
      <c r="A20" s="277"/>
      <c r="B20" s="111" t="s">
        <v>17</v>
      </c>
      <c r="C20" s="163">
        <f t="shared" si="0"/>
        <v>405</v>
      </c>
      <c r="D20" s="164">
        <v>405</v>
      </c>
      <c r="E20" s="164">
        <v>0</v>
      </c>
      <c r="F20" s="164">
        <v>0</v>
      </c>
      <c r="G20" s="164">
        <v>0</v>
      </c>
      <c r="H20" s="164">
        <v>0</v>
      </c>
      <c r="I20" s="164">
        <v>0</v>
      </c>
      <c r="J20" s="164">
        <v>0</v>
      </c>
      <c r="K20" s="165">
        <v>0</v>
      </c>
      <c r="L20" s="166">
        <v>0</v>
      </c>
      <c r="M20" s="109" t="s">
        <v>18</v>
      </c>
      <c r="N20" s="278"/>
    </row>
    <row r="21" spans="1:14" s="67" customFormat="1" ht="13.9" customHeight="1" thickBot="1">
      <c r="A21" s="277"/>
      <c r="B21" s="111" t="s">
        <v>19</v>
      </c>
      <c r="C21" s="163">
        <f t="shared" si="0"/>
        <v>375</v>
      </c>
      <c r="D21" s="164">
        <v>375</v>
      </c>
      <c r="E21" s="164">
        <v>0</v>
      </c>
      <c r="F21" s="164">
        <v>0</v>
      </c>
      <c r="G21" s="164">
        <v>0</v>
      </c>
      <c r="H21" s="164">
        <v>0</v>
      </c>
      <c r="I21" s="164">
        <v>0</v>
      </c>
      <c r="J21" s="164">
        <v>0</v>
      </c>
      <c r="K21" s="165">
        <v>0</v>
      </c>
      <c r="L21" s="166">
        <v>0</v>
      </c>
      <c r="M21" s="109" t="s">
        <v>297</v>
      </c>
      <c r="N21" s="278"/>
    </row>
    <row r="22" spans="1:14" s="67" customFormat="1" ht="13.9" customHeight="1" thickBot="1">
      <c r="A22" s="274" t="s">
        <v>223</v>
      </c>
      <c r="B22" s="157" t="s">
        <v>14</v>
      </c>
      <c r="C22" s="158">
        <f t="shared" si="0"/>
        <v>23</v>
      </c>
      <c r="D22" s="159">
        <v>2</v>
      </c>
      <c r="E22" s="160">
        <v>0</v>
      </c>
      <c r="F22" s="159">
        <v>0</v>
      </c>
      <c r="G22" s="160">
        <v>16</v>
      </c>
      <c r="H22" s="159">
        <v>0</v>
      </c>
      <c r="I22" s="160">
        <v>0</v>
      </c>
      <c r="J22" s="159">
        <v>5</v>
      </c>
      <c r="K22" s="160">
        <v>0</v>
      </c>
      <c r="L22" s="161">
        <v>0</v>
      </c>
      <c r="M22" s="162" t="s">
        <v>15</v>
      </c>
      <c r="N22" s="276" t="s">
        <v>222</v>
      </c>
    </row>
    <row r="23" spans="1:14" s="67" customFormat="1" ht="13.9" customHeight="1" thickBot="1">
      <c r="A23" s="274"/>
      <c r="B23" s="157" t="s">
        <v>17</v>
      </c>
      <c r="C23" s="158">
        <f t="shared" si="0"/>
        <v>15135</v>
      </c>
      <c r="D23" s="159">
        <v>6302</v>
      </c>
      <c r="E23" s="160">
        <v>0</v>
      </c>
      <c r="F23" s="159">
        <v>0</v>
      </c>
      <c r="G23" s="160">
        <v>6646</v>
      </c>
      <c r="H23" s="159">
        <v>0</v>
      </c>
      <c r="I23" s="160">
        <v>0</v>
      </c>
      <c r="J23" s="159">
        <v>2187</v>
      </c>
      <c r="K23" s="160">
        <v>0</v>
      </c>
      <c r="L23" s="161">
        <v>0</v>
      </c>
      <c r="M23" s="162" t="s">
        <v>18</v>
      </c>
      <c r="N23" s="276"/>
    </row>
    <row r="24" spans="1:14" s="67" customFormat="1" ht="13.9" customHeight="1" thickBot="1">
      <c r="A24" s="274"/>
      <c r="B24" s="157" t="s">
        <v>19</v>
      </c>
      <c r="C24" s="158">
        <f t="shared" si="0"/>
        <v>6588</v>
      </c>
      <c r="D24" s="159">
        <v>1890</v>
      </c>
      <c r="E24" s="160">
        <v>0</v>
      </c>
      <c r="F24" s="159">
        <v>0</v>
      </c>
      <c r="G24" s="160">
        <v>3489</v>
      </c>
      <c r="H24" s="159">
        <v>0</v>
      </c>
      <c r="I24" s="160">
        <v>0</v>
      </c>
      <c r="J24" s="159">
        <v>1209</v>
      </c>
      <c r="K24" s="160">
        <v>0</v>
      </c>
      <c r="L24" s="161">
        <v>0</v>
      </c>
      <c r="M24" s="162" t="s">
        <v>297</v>
      </c>
      <c r="N24" s="276"/>
    </row>
    <row r="25" spans="1:14" s="67" customFormat="1" ht="13.9" customHeight="1" thickBot="1">
      <c r="A25" s="277" t="s">
        <v>24</v>
      </c>
      <c r="B25" s="111" t="s">
        <v>14</v>
      </c>
      <c r="C25" s="163">
        <f t="shared" si="0"/>
        <v>783</v>
      </c>
      <c r="D25" s="165">
        <v>35</v>
      </c>
      <c r="E25" s="165">
        <v>0</v>
      </c>
      <c r="F25" s="165">
        <v>0</v>
      </c>
      <c r="G25" s="165">
        <v>600</v>
      </c>
      <c r="H25" s="165">
        <v>0</v>
      </c>
      <c r="I25" s="165">
        <v>0</v>
      </c>
      <c r="J25" s="165">
        <v>148</v>
      </c>
      <c r="K25" s="165">
        <v>0</v>
      </c>
      <c r="L25" s="166">
        <v>0</v>
      </c>
      <c r="M25" s="109" t="s">
        <v>15</v>
      </c>
      <c r="N25" s="278" t="s">
        <v>25</v>
      </c>
    </row>
    <row r="26" spans="1:14" s="67" customFormat="1" ht="13.9" customHeight="1" thickBot="1">
      <c r="A26" s="277"/>
      <c r="B26" s="111" t="s">
        <v>17</v>
      </c>
      <c r="C26" s="163">
        <f t="shared" si="0"/>
        <v>481796</v>
      </c>
      <c r="D26" s="165">
        <v>49111</v>
      </c>
      <c r="E26" s="165">
        <v>0</v>
      </c>
      <c r="F26" s="165">
        <v>0</v>
      </c>
      <c r="G26" s="165">
        <v>361914</v>
      </c>
      <c r="H26" s="165">
        <v>0</v>
      </c>
      <c r="I26" s="165">
        <v>0</v>
      </c>
      <c r="J26" s="165">
        <v>70771</v>
      </c>
      <c r="K26" s="165">
        <v>0</v>
      </c>
      <c r="L26" s="166">
        <v>0</v>
      </c>
      <c r="M26" s="109" t="s">
        <v>18</v>
      </c>
      <c r="N26" s="278"/>
    </row>
    <row r="27" spans="1:14" s="67" customFormat="1" ht="13.9" customHeight="1" thickBot="1">
      <c r="A27" s="277"/>
      <c r="B27" s="111" t="s">
        <v>19</v>
      </c>
      <c r="C27" s="163">
        <f t="shared" si="0"/>
        <v>188891</v>
      </c>
      <c r="D27" s="165">
        <v>15022</v>
      </c>
      <c r="E27" s="165">
        <v>0</v>
      </c>
      <c r="F27" s="165">
        <v>0</v>
      </c>
      <c r="G27" s="165">
        <v>137750</v>
      </c>
      <c r="H27" s="165">
        <v>0</v>
      </c>
      <c r="I27" s="165">
        <v>0</v>
      </c>
      <c r="J27" s="165">
        <v>36119</v>
      </c>
      <c r="K27" s="165">
        <v>0</v>
      </c>
      <c r="L27" s="166">
        <v>0</v>
      </c>
      <c r="M27" s="109" t="s">
        <v>297</v>
      </c>
      <c r="N27" s="278"/>
    </row>
    <row r="28" spans="1:14" s="67" customFormat="1" ht="13.9" customHeight="1" thickBot="1">
      <c r="A28" s="274" t="s">
        <v>216</v>
      </c>
      <c r="B28" s="157" t="s">
        <v>14</v>
      </c>
      <c r="C28" s="158">
        <f t="shared" si="0"/>
        <v>1</v>
      </c>
      <c r="D28" s="159">
        <v>0</v>
      </c>
      <c r="E28" s="160">
        <v>0</v>
      </c>
      <c r="F28" s="159">
        <v>0</v>
      </c>
      <c r="G28" s="160">
        <v>1</v>
      </c>
      <c r="H28" s="159">
        <v>0</v>
      </c>
      <c r="I28" s="160">
        <v>0</v>
      </c>
      <c r="J28" s="159">
        <v>0</v>
      </c>
      <c r="K28" s="160">
        <v>0</v>
      </c>
      <c r="L28" s="161">
        <v>0</v>
      </c>
      <c r="M28" s="162" t="s">
        <v>15</v>
      </c>
      <c r="N28" s="276" t="s">
        <v>217</v>
      </c>
    </row>
    <row r="29" spans="1:14" s="67" customFormat="1" ht="13.9" customHeight="1" thickBot="1">
      <c r="A29" s="274"/>
      <c r="B29" s="157" t="s">
        <v>17</v>
      </c>
      <c r="C29" s="158">
        <f t="shared" si="0"/>
        <v>900</v>
      </c>
      <c r="D29" s="159">
        <v>0</v>
      </c>
      <c r="E29" s="160">
        <v>0</v>
      </c>
      <c r="F29" s="159">
        <v>0</v>
      </c>
      <c r="G29" s="160">
        <v>900</v>
      </c>
      <c r="H29" s="159">
        <v>0</v>
      </c>
      <c r="I29" s="160">
        <v>0</v>
      </c>
      <c r="J29" s="159">
        <v>0</v>
      </c>
      <c r="K29" s="160">
        <v>0</v>
      </c>
      <c r="L29" s="161">
        <v>0</v>
      </c>
      <c r="M29" s="162" t="s">
        <v>18</v>
      </c>
      <c r="N29" s="276"/>
    </row>
    <row r="30" spans="1:14" s="67" customFormat="1" ht="13.9" customHeight="1" thickBot="1">
      <c r="A30" s="274"/>
      <c r="B30" s="157" t="s">
        <v>19</v>
      </c>
      <c r="C30" s="158">
        <f t="shared" si="0"/>
        <v>900</v>
      </c>
      <c r="D30" s="159">
        <v>0</v>
      </c>
      <c r="E30" s="160">
        <v>0</v>
      </c>
      <c r="F30" s="159">
        <v>0</v>
      </c>
      <c r="G30" s="160">
        <v>900</v>
      </c>
      <c r="H30" s="159">
        <v>0</v>
      </c>
      <c r="I30" s="160">
        <v>0</v>
      </c>
      <c r="J30" s="159">
        <v>0</v>
      </c>
      <c r="K30" s="160">
        <v>0</v>
      </c>
      <c r="L30" s="161">
        <v>0</v>
      </c>
      <c r="M30" s="162" t="s">
        <v>297</v>
      </c>
      <c r="N30" s="276"/>
    </row>
    <row r="31" spans="1:14" s="67" customFormat="1" ht="13.9" customHeight="1" thickBot="1">
      <c r="A31" s="277" t="s">
        <v>69</v>
      </c>
      <c r="B31" s="111" t="s">
        <v>14</v>
      </c>
      <c r="C31" s="163">
        <f t="shared" si="0"/>
        <v>171</v>
      </c>
      <c r="D31" s="165">
        <v>0</v>
      </c>
      <c r="E31" s="165">
        <v>0</v>
      </c>
      <c r="F31" s="165">
        <v>0</v>
      </c>
      <c r="G31" s="165">
        <v>171</v>
      </c>
      <c r="H31" s="164">
        <v>0</v>
      </c>
      <c r="I31" s="166">
        <v>0</v>
      </c>
      <c r="J31" s="166">
        <v>0</v>
      </c>
      <c r="K31" s="166">
        <v>0</v>
      </c>
      <c r="L31" s="166">
        <v>0</v>
      </c>
      <c r="M31" s="109" t="s">
        <v>15</v>
      </c>
      <c r="N31" s="278" t="s">
        <v>337</v>
      </c>
    </row>
    <row r="32" spans="1:14" s="67" customFormat="1" ht="13.9" customHeight="1" thickBot="1">
      <c r="A32" s="277"/>
      <c r="B32" s="111" t="s">
        <v>17</v>
      </c>
      <c r="C32" s="163">
        <f t="shared" si="0"/>
        <v>110646</v>
      </c>
      <c r="D32" s="165">
        <v>0</v>
      </c>
      <c r="E32" s="165">
        <v>0</v>
      </c>
      <c r="F32" s="165">
        <v>0</v>
      </c>
      <c r="G32" s="165">
        <v>110646</v>
      </c>
      <c r="H32" s="164">
        <v>0</v>
      </c>
      <c r="I32" s="166">
        <v>0</v>
      </c>
      <c r="J32" s="166">
        <v>0</v>
      </c>
      <c r="K32" s="166">
        <v>0</v>
      </c>
      <c r="L32" s="166">
        <v>0</v>
      </c>
      <c r="M32" s="109" t="s">
        <v>18</v>
      </c>
      <c r="N32" s="278"/>
    </row>
    <row r="33" spans="1:14" s="67" customFormat="1" ht="13.9" customHeight="1" thickBot="1">
      <c r="A33" s="277"/>
      <c r="B33" s="111" t="s">
        <v>19</v>
      </c>
      <c r="C33" s="163">
        <f t="shared" si="0"/>
        <v>85490</v>
      </c>
      <c r="D33" s="165">
        <v>0</v>
      </c>
      <c r="E33" s="165">
        <v>0</v>
      </c>
      <c r="F33" s="165">
        <v>0</v>
      </c>
      <c r="G33" s="165">
        <v>85490</v>
      </c>
      <c r="H33" s="164">
        <v>0</v>
      </c>
      <c r="I33" s="166">
        <v>0</v>
      </c>
      <c r="J33" s="166">
        <v>0</v>
      </c>
      <c r="K33" s="166">
        <v>0</v>
      </c>
      <c r="L33" s="166">
        <v>0</v>
      </c>
      <c r="M33" s="109" t="s">
        <v>297</v>
      </c>
      <c r="N33" s="278"/>
    </row>
    <row r="34" spans="1:14" s="67" customFormat="1" ht="13.9" customHeight="1" thickBot="1">
      <c r="A34" s="274" t="s">
        <v>42</v>
      </c>
      <c r="B34" s="157" t="s">
        <v>14</v>
      </c>
      <c r="C34" s="158">
        <f t="shared" si="0"/>
        <v>1</v>
      </c>
      <c r="D34" s="159">
        <v>0</v>
      </c>
      <c r="E34" s="160">
        <v>0</v>
      </c>
      <c r="F34" s="159">
        <v>0</v>
      </c>
      <c r="G34" s="160">
        <v>1</v>
      </c>
      <c r="H34" s="159">
        <v>0</v>
      </c>
      <c r="I34" s="160">
        <v>0</v>
      </c>
      <c r="J34" s="159">
        <v>0</v>
      </c>
      <c r="K34" s="160">
        <v>0</v>
      </c>
      <c r="L34" s="161">
        <v>0</v>
      </c>
      <c r="M34" s="162" t="s">
        <v>15</v>
      </c>
      <c r="N34" s="276" t="s">
        <v>43</v>
      </c>
    </row>
    <row r="35" spans="1:14" s="67" customFormat="1" ht="13.9" customHeight="1" thickBot="1">
      <c r="A35" s="274"/>
      <c r="B35" s="157" t="s">
        <v>17</v>
      </c>
      <c r="C35" s="158">
        <f t="shared" si="0"/>
        <v>439</v>
      </c>
      <c r="D35" s="159">
        <v>0</v>
      </c>
      <c r="E35" s="160">
        <v>0</v>
      </c>
      <c r="F35" s="159">
        <v>0</v>
      </c>
      <c r="G35" s="160">
        <v>439</v>
      </c>
      <c r="H35" s="159">
        <v>0</v>
      </c>
      <c r="I35" s="160">
        <v>0</v>
      </c>
      <c r="J35" s="159">
        <v>0</v>
      </c>
      <c r="K35" s="160">
        <v>0</v>
      </c>
      <c r="L35" s="161">
        <v>0</v>
      </c>
      <c r="M35" s="162" t="s">
        <v>18</v>
      </c>
      <c r="N35" s="276"/>
    </row>
    <row r="36" spans="1:14" s="67" customFormat="1" ht="13.9" customHeight="1" thickBot="1">
      <c r="A36" s="274"/>
      <c r="B36" s="157" t="s">
        <v>19</v>
      </c>
      <c r="C36" s="158">
        <f t="shared" si="0"/>
        <v>346</v>
      </c>
      <c r="D36" s="159">
        <v>0</v>
      </c>
      <c r="E36" s="160">
        <v>0</v>
      </c>
      <c r="F36" s="159">
        <v>0</v>
      </c>
      <c r="G36" s="160">
        <v>346</v>
      </c>
      <c r="H36" s="159">
        <v>0</v>
      </c>
      <c r="I36" s="160">
        <v>0</v>
      </c>
      <c r="J36" s="159">
        <v>0</v>
      </c>
      <c r="K36" s="160">
        <v>0</v>
      </c>
      <c r="L36" s="161">
        <v>0</v>
      </c>
      <c r="M36" s="162" t="s">
        <v>297</v>
      </c>
      <c r="N36" s="276"/>
    </row>
    <row r="37" spans="1:14" s="67" customFormat="1" ht="13.9" customHeight="1" thickBot="1">
      <c r="A37" s="277" t="s">
        <v>106</v>
      </c>
      <c r="B37" s="111" t="s">
        <v>14</v>
      </c>
      <c r="C37" s="163">
        <f t="shared" si="0"/>
        <v>44</v>
      </c>
      <c r="D37" s="164">
        <v>2</v>
      </c>
      <c r="E37" s="165">
        <v>0</v>
      </c>
      <c r="F37" s="165">
        <v>0</v>
      </c>
      <c r="G37" s="165">
        <v>24</v>
      </c>
      <c r="H37" s="164">
        <v>0</v>
      </c>
      <c r="I37" s="165">
        <v>0</v>
      </c>
      <c r="J37" s="164">
        <v>18</v>
      </c>
      <c r="K37" s="165">
        <v>0</v>
      </c>
      <c r="L37" s="166">
        <v>0</v>
      </c>
      <c r="M37" s="109" t="s">
        <v>15</v>
      </c>
      <c r="N37" s="278" t="s">
        <v>107</v>
      </c>
    </row>
    <row r="38" spans="1:14" s="67" customFormat="1" ht="13.9" customHeight="1" thickBot="1">
      <c r="A38" s="277"/>
      <c r="B38" s="111" t="s">
        <v>17</v>
      </c>
      <c r="C38" s="163">
        <f t="shared" si="0"/>
        <v>26744</v>
      </c>
      <c r="D38" s="164">
        <v>7243</v>
      </c>
      <c r="E38" s="165">
        <v>0</v>
      </c>
      <c r="F38" s="165">
        <v>0</v>
      </c>
      <c r="G38" s="165">
        <v>10930</v>
      </c>
      <c r="H38" s="164">
        <v>0</v>
      </c>
      <c r="I38" s="165">
        <v>0</v>
      </c>
      <c r="J38" s="164">
        <v>8571</v>
      </c>
      <c r="K38" s="165">
        <v>0</v>
      </c>
      <c r="L38" s="166">
        <v>0</v>
      </c>
      <c r="M38" s="109" t="s">
        <v>18</v>
      </c>
      <c r="N38" s="278"/>
    </row>
    <row r="39" spans="1:14" s="67" customFormat="1" ht="13.9" customHeight="1">
      <c r="A39" s="279"/>
      <c r="B39" s="113" t="s">
        <v>19</v>
      </c>
      <c r="C39" s="213">
        <f t="shared" si="0"/>
        <v>10039</v>
      </c>
      <c r="D39" s="214">
        <v>2172</v>
      </c>
      <c r="E39" s="215">
        <v>0</v>
      </c>
      <c r="F39" s="215">
        <v>0</v>
      </c>
      <c r="G39" s="215">
        <v>3619</v>
      </c>
      <c r="H39" s="214">
        <v>0</v>
      </c>
      <c r="I39" s="215">
        <v>0</v>
      </c>
      <c r="J39" s="214">
        <v>4248</v>
      </c>
      <c r="K39" s="215">
        <v>0</v>
      </c>
      <c r="L39" s="216">
        <v>0</v>
      </c>
      <c r="M39" s="114" t="s">
        <v>297</v>
      </c>
      <c r="N39" s="280"/>
    </row>
    <row r="40" spans="1:14" s="67" customFormat="1" ht="13.9" customHeight="1" thickBot="1">
      <c r="A40" s="273" t="s">
        <v>312</v>
      </c>
      <c r="B40" s="151" t="s">
        <v>14</v>
      </c>
      <c r="C40" s="152">
        <f t="shared" si="0"/>
        <v>13</v>
      </c>
      <c r="D40" s="153">
        <v>2</v>
      </c>
      <c r="E40" s="154">
        <v>0</v>
      </c>
      <c r="F40" s="153">
        <v>0</v>
      </c>
      <c r="G40" s="154">
        <v>0</v>
      </c>
      <c r="H40" s="153">
        <v>0</v>
      </c>
      <c r="I40" s="153">
        <v>0</v>
      </c>
      <c r="J40" s="153">
        <v>11</v>
      </c>
      <c r="K40" s="154">
        <v>0</v>
      </c>
      <c r="L40" s="155">
        <v>0</v>
      </c>
      <c r="M40" s="156" t="s">
        <v>15</v>
      </c>
      <c r="N40" s="275" t="s">
        <v>311</v>
      </c>
    </row>
    <row r="41" spans="1:14" s="67" customFormat="1" ht="13.9" customHeight="1" thickBot="1">
      <c r="A41" s="274"/>
      <c r="B41" s="157" t="s">
        <v>17</v>
      </c>
      <c r="C41" s="158">
        <f t="shared" si="0"/>
        <v>11149</v>
      </c>
      <c r="D41" s="159">
        <v>6302</v>
      </c>
      <c r="E41" s="160">
        <v>0</v>
      </c>
      <c r="F41" s="159">
        <v>0</v>
      </c>
      <c r="G41" s="160">
        <v>0</v>
      </c>
      <c r="H41" s="159">
        <v>0</v>
      </c>
      <c r="I41" s="159">
        <v>0</v>
      </c>
      <c r="J41" s="159">
        <v>4847</v>
      </c>
      <c r="K41" s="160">
        <v>0</v>
      </c>
      <c r="L41" s="161">
        <v>0</v>
      </c>
      <c r="M41" s="162" t="s">
        <v>18</v>
      </c>
      <c r="N41" s="276"/>
    </row>
    <row r="42" spans="1:14" s="67" customFormat="1" ht="13.9" customHeight="1" thickBot="1">
      <c r="A42" s="274"/>
      <c r="B42" s="157" t="s">
        <v>19</v>
      </c>
      <c r="C42" s="158">
        <f t="shared" si="0"/>
        <v>4400</v>
      </c>
      <c r="D42" s="159">
        <v>1890</v>
      </c>
      <c r="E42" s="160">
        <v>0</v>
      </c>
      <c r="F42" s="159">
        <v>0</v>
      </c>
      <c r="G42" s="160">
        <v>0</v>
      </c>
      <c r="H42" s="159">
        <v>0</v>
      </c>
      <c r="I42" s="159">
        <v>0</v>
      </c>
      <c r="J42" s="159">
        <v>2510</v>
      </c>
      <c r="K42" s="160">
        <v>0</v>
      </c>
      <c r="L42" s="161">
        <v>0</v>
      </c>
      <c r="M42" s="162" t="s">
        <v>297</v>
      </c>
      <c r="N42" s="276"/>
    </row>
    <row r="43" spans="1:14" s="67" customFormat="1" ht="13.9" customHeight="1" thickBot="1">
      <c r="A43" s="277" t="s">
        <v>61</v>
      </c>
      <c r="B43" s="111" t="s">
        <v>14</v>
      </c>
      <c r="C43" s="163">
        <f t="shared" si="0"/>
        <v>4</v>
      </c>
      <c r="D43" s="165">
        <v>4</v>
      </c>
      <c r="E43" s="165">
        <v>0</v>
      </c>
      <c r="F43" s="165">
        <v>0</v>
      </c>
      <c r="G43" s="165">
        <v>0</v>
      </c>
      <c r="H43" s="164">
        <v>0</v>
      </c>
      <c r="I43" s="166">
        <v>0</v>
      </c>
      <c r="J43" s="166">
        <v>0</v>
      </c>
      <c r="K43" s="166">
        <v>0</v>
      </c>
      <c r="L43" s="166">
        <v>0</v>
      </c>
      <c r="M43" s="109" t="s">
        <v>15</v>
      </c>
      <c r="N43" s="278" t="s">
        <v>56</v>
      </c>
    </row>
    <row r="44" spans="1:14" s="67" customFormat="1" ht="13.9" customHeight="1" thickBot="1">
      <c r="A44" s="277"/>
      <c r="B44" s="111" t="s">
        <v>17</v>
      </c>
      <c r="C44" s="163">
        <f t="shared" si="0"/>
        <v>215</v>
      </c>
      <c r="D44" s="165">
        <v>215</v>
      </c>
      <c r="E44" s="165">
        <v>0</v>
      </c>
      <c r="F44" s="165">
        <v>0</v>
      </c>
      <c r="G44" s="165">
        <v>0</v>
      </c>
      <c r="H44" s="164">
        <v>0</v>
      </c>
      <c r="I44" s="166">
        <v>0</v>
      </c>
      <c r="J44" s="166">
        <v>0</v>
      </c>
      <c r="K44" s="166">
        <v>0</v>
      </c>
      <c r="L44" s="166">
        <v>0</v>
      </c>
      <c r="M44" s="109" t="s">
        <v>18</v>
      </c>
      <c r="N44" s="278"/>
    </row>
    <row r="45" spans="1:14" s="67" customFormat="1" ht="13.9" customHeight="1" thickBot="1">
      <c r="A45" s="277"/>
      <c r="B45" s="111" t="s">
        <v>19</v>
      </c>
      <c r="C45" s="163">
        <f t="shared" si="0"/>
        <v>215</v>
      </c>
      <c r="D45" s="165">
        <v>215</v>
      </c>
      <c r="E45" s="165">
        <v>0</v>
      </c>
      <c r="F45" s="165">
        <v>0</v>
      </c>
      <c r="G45" s="165">
        <v>0</v>
      </c>
      <c r="H45" s="164">
        <v>0</v>
      </c>
      <c r="I45" s="166">
        <v>0</v>
      </c>
      <c r="J45" s="166">
        <v>0</v>
      </c>
      <c r="K45" s="166">
        <v>0</v>
      </c>
      <c r="L45" s="166">
        <v>0</v>
      </c>
      <c r="M45" s="109" t="s">
        <v>297</v>
      </c>
      <c r="N45" s="278"/>
    </row>
    <row r="46" spans="1:14" s="67" customFormat="1" ht="13.9" customHeight="1" thickBot="1">
      <c r="A46" s="274" t="s">
        <v>62</v>
      </c>
      <c r="B46" s="157" t="s">
        <v>14</v>
      </c>
      <c r="C46" s="158">
        <f t="shared" si="0"/>
        <v>2</v>
      </c>
      <c r="D46" s="159">
        <v>2</v>
      </c>
      <c r="E46" s="160">
        <v>0</v>
      </c>
      <c r="F46" s="159">
        <v>0</v>
      </c>
      <c r="G46" s="160">
        <v>0</v>
      </c>
      <c r="H46" s="159">
        <v>0</v>
      </c>
      <c r="I46" s="160">
        <v>0</v>
      </c>
      <c r="J46" s="159">
        <v>0</v>
      </c>
      <c r="K46" s="160">
        <v>0</v>
      </c>
      <c r="L46" s="161">
        <v>0</v>
      </c>
      <c r="M46" s="162" t="s">
        <v>15</v>
      </c>
      <c r="N46" s="276" t="s">
        <v>259</v>
      </c>
    </row>
    <row r="47" spans="1:14" s="67" customFormat="1" ht="13.9" customHeight="1" thickBot="1">
      <c r="A47" s="274"/>
      <c r="B47" s="157" t="s">
        <v>17</v>
      </c>
      <c r="C47" s="158">
        <f t="shared" si="0"/>
        <v>110</v>
      </c>
      <c r="D47" s="159">
        <v>110</v>
      </c>
      <c r="E47" s="160">
        <v>0</v>
      </c>
      <c r="F47" s="159">
        <v>0</v>
      </c>
      <c r="G47" s="160">
        <v>0</v>
      </c>
      <c r="H47" s="159">
        <v>0</v>
      </c>
      <c r="I47" s="160">
        <v>0</v>
      </c>
      <c r="J47" s="159">
        <v>0</v>
      </c>
      <c r="K47" s="160">
        <v>0</v>
      </c>
      <c r="L47" s="161">
        <v>0</v>
      </c>
      <c r="M47" s="162" t="s">
        <v>18</v>
      </c>
      <c r="N47" s="276"/>
    </row>
    <row r="48" spans="1:14" s="67" customFormat="1" ht="13.9" customHeight="1" thickBot="1">
      <c r="A48" s="274"/>
      <c r="B48" s="157" t="s">
        <v>19</v>
      </c>
      <c r="C48" s="158">
        <f t="shared" si="0"/>
        <v>90</v>
      </c>
      <c r="D48" s="159">
        <v>90</v>
      </c>
      <c r="E48" s="160">
        <v>0</v>
      </c>
      <c r="F48" s="159">
        <v>0</v>
      </c>
      <c r="G48" s="160">
        <v>0</v>
      </c>
      <c r="H48" s="159">
        <v>0</v>
      </c>
      <c r="I48" s="160">
        <v>0</v>
      </c>
      <c r="J48" s="159">
        <v>0</v>
      </c>
      <c r="K48" s="160">
        <v>0</v>
      </c>
      <c r="L48" s="161">
        <v>0</v>
      </c>
      <c r="M48" s="162" t="s">
        <v>297</v>
      </c>
      <c r="N48" s="276"/>
    </row>
    <row r="49" spans="1:14" s="67" customFormat="1" ht="13.9" customHeight="1" thickBot="1">
      <c r="A49" s="277" t="s">
        <v>60</v>
      </c>
      <c r="B49" s="111" t="s">
        <v>14</v>
      </c>
      <c r="C49" s="163">
        <f t="shared" si="0"/>
        <v>22</v>
      </c>
      <c r="D49" s="164">
        <v>22</v>
      </c>
      <c r="E49" s="164">
        <v>0</v>
      </c>
      <c r="F49" s="164">
        <v>0</v>
      </c>
      <c r="G49" s="164">
        <v>0</v>
      </c>
      <c r="H49" s="164">
        <v>0</v>
      </c>
      <c r="I49" s="165">
        <v>0</v>
      </c>
      <c r="J49" s="164">
        <v>0</v>
      </c>
      <c r="K49" s="165">
        <v>0</v>
      </c>
      <c r="L49" s="166">
        <v>0</v>
      </c>
      <c r="M49" s="109" t="s">
        <v>15</v>
      </c>
      <c r="N49" s="278" t="s">
        <v>342</v>
      </c>
    </row>
    <row r="50" spans="1:14" s="67" customFormat="1" ht="13.9" customHeight="1" thickBot="1">
      <c r="A50" s="277"/>
      <c r="B50" s="111" t="s">
        <v>17</v>
      </c>
      <c r="C50" s="163">
        <f t="shared" si="0"/>
        <v>57123</v>
      </c>
      <c r="D50" s="164">
        <v>57123</v>
      </c>
      <c r="E50" s="164">
        <v>0</v>
      </c>
      <c r="F50" s="164">
        <v>0</v>
      </c>
      <c r="G50" s="164">
        <v>0</v>
      </c>
      <c r="H50" s="164">
        <v>0</v>
      </c>
      <c r="I50" s="165">
        <v>0</v>
      </c>
      <c r="J50" s="164">
        <v>0</v>
      </c>
      <c r="K50" s="165">
        <v>0</v>
      </c>
      <c r="L50" s="166">
        <v>0</v>
      </c>
      <c r="M50" s="109" t="s">
        <v>18</v>
      </c>
      <c r="N50" s="278"/>
    </row>
    <row r="51" spans="1:14" s="67" customFormat="1" ht="13.9" customHeight="1" thickBot="1">
      <c r="A51" s="277"/>
      <c r="B51" s="111" t="s">
        <v>19</v>
      </c>
      <c r="C51" s="163">
        <f t="shared" si="0"/>
        <v>17138</v>
      </c>
      <c r="D51" s="164">
        <v>17138</v>
      </c>
      <c r="E51" s="164">
        <v>0</v>
      </c>
      <c r="F51" s="164">
        <v>0</v>
      </c>
      <c r="G51" s="164">
        <v>0</v>
      </c>
      <c r="H51" s="164">
        <v>0</v>
      </c>
      <c r="I51" s="165">
        <v>0</v>
      </c>
      <c r="J51" s="164">
        <v>0</v>
      </c>
      <c r="K51" s="165">
        <v>0</v>
      </c>
      <c r="L51" s="166">
        <v>0</v>
      </c>
      <c r="M51" s="109" t="s">
        <v>297</v>
      </c>
      <c r="N51" s="278"/>
    </row>
    <row r="52" spans="1:14" s="67" customFormat="1" ht="13.9" customHeight="1" thickBot="1">
      <c r="A52" s="274" t="s">
        <v>240</v>
      </c>
      <c r="B52" s="157" t="s">
        <v>14</v>
      </c>
      <c r="C52" s="158">
        <f t="shared" si="0"/>
        <v>27</v>
      </c>
      <c r="D52" s="159">
        <v>27</v>
      </c>
      <c r="E52" s="159">
        <v>0</v>
      </c>
      <c r="F52" s="159">
        <v>0</v>
      </c>
      <c r="G52" s="159">
        <v>0</v>
      </c>
      <c r="H52" s="159">
        <v>0</v>
      </c>
      <c r="I52" s="160">
        <v>0</v>
      </c>
      <c r="J52" s="159">
        <v>0</v>
      </c>
      <c r="K52" s="160">
        <v>0</v>
      </c>
      <c r="L52" s="161">
        <v>0</v>
      </c>
      <c r="M52" s="162" t="s">
        <v>15</v>
      </c>
      <c r="N52" s="276" t="s">
        <v>64</v>
      </c>
    </row>
    <row r="53" spans="1:14" s="67" customFormat="1" ht="13.9" customHeight="1" thickBot="1">
      <c r="A53" s="274"/>
      <c r="B53" s="157" t="s">
        <v>17</v>
      </c>
      <c r="C53" s="158">
        <f t="shared" si="0"/>
        <v>62177</v>
      </c>
      <c r="D53" s="159">
        <v>62177</v>
      </c>
      <c r="E53" s="159">
        <v>0</v>
      </c>
      <c r="F53" s="159">
        <v>0</v>
      </c>
      <c r="G53" s="159">
        <v>0</v>
      </c>
      <c r="H53" s="159">
        <v>0</v>
      </c>
      <c r="I53" s="160">
        <v>0</v>
      </c>
      <c r="J53" s="159">
        <v>0</v>
      </c>
      <c r="K53" s="160">
        <v>0</v>
      </c>
      <c r="L53" s="161">
        <v>0</v>
      </c>
      <c r="M53" s="162" t="s">
        <v>18</v>
      </c>
      <c r="N53" s="276"/>
    </row>
    <row r="54" spans="1:14" s="67" customFormat="1" ht="13.9" customHeight="1" thickBot="1">
      <c r="A54" s="274"/>
      <c r="B54" s="157" t="s">
        <v>19</v>
      </c>
      <c r="C54" s="158">
        <f t="shared" si="0"/>
        <v>18639</v>
      </c>
      <c r="D54" s="159">
        <v>18639</v>
      </c>
      <c r="E54" s="159">
        <v>0</v>
      </c>
      <c r="F54" s="159">
        <v>0</v>
      </c>
      <c r="G54" s="159">
        <v>0</v>
      </c>
      <c r="H54" s="159">
        <v>0</v>
      </c>
      <c r="I54" s="160">
        <v>0</v>
      </c>
      <c r="J54" s="159">
        <v>0</v>
      </c>
      <c r="K54" s="160">
        <v>0</v>
      </c>
      <c r="L54" s="161">
        <v>0</v>
      </c>
      <c r="M54" s="162" t="s">
        <v>297</v>
      </c>
      <c r="N54" s="276"/>
    </row>
    <row r="55" spans="1:14" s="67" customFormat="1" ht="13.9" customHeight="1" thickBot="1">
      <c r="A55" s="277" t="s">
        <v>65</v>
      </c>
      <c r="B55" s="111" t="s">
        <v>14</v>
      </c>
      <c r="C55" s="163">
        <f t="shared" si="0"/>
        <v>6</v>
      </c>
      <c r="D55" s="164">
        <v>6</v>
      </c>
      <c r="E55" s="164">
        <v>0</v>
      </c>
      <c r="F55" s="164">
        <v>0</v>
      </c>
      <c r="G55" s="164">
        <v>0</v>
      </c>
      <c r="H55" s="164">
        <v>0</v>
      </c>
      <c r="I55" s="164">
        <v>0</v>
      </c>
      <c r="J55" s="164">
        <v>0</v>
      </c>
      <c r="K55" s="165">
        <v>0</v>
      </c>
      <c r="L55" s="166">
        <v>0</v>
      </c>
      <c r="M55" s="109" t="s">
        <v>15</v>
      </c>
      <c r="N55" s="278" t="s">
        <v>346</v>
      </c>
    </row>
    <row r="56" spans="1:14" s="67" customFormat="1" ht="13.9" customHeight="1" thickBot="1">
      <c r="A56" s="277"/>
      <c r="B56" s="111" t="s">
        <v>17</v>
      </c>
      <c r="C56" s="163">
        <f t="shared" si="0"/>
        <v>1656</v>
      </c>
      <c r="D56" s="164">
        <v>1656</v>
      </c>
      <c r="E56" s="164">
        <v>0</v>
      </c>
      <c r="F56" s="164">
        <v>0</v>
      </c>
      <c r="G56" s="164">
        <v>0</v>
      </c>
      <c r="H56" s="164">
        <v>0</v>
      </c>
      <c r="I56" s="164">
        <v>0</v>
      </c>
      <c r="J56" s="164">
        <v>0</v>
      </c>
      <c r="K56" s="165">
        <v>0</v>
      </c>
      <c r="L56" s="166">
        <v>0</v>
      </c>
      <c r="M56" s="109" t="s">
        <v>18</v>
      </c>
      <c r="N56" s="278"/>
    </row>
    <row r="57" spans="1:14" s="67" customFormat="1" ht="13.9" customHeight="1" thickBot="1">
      <c r="A57" s="277"/>
      <c r="B57" s="111" t="s">
        <v>19</v>
      </c>
      <c r="C57" s="163">
        <f t="shared" si="0"/>
        <v>492</v>
      </c>
      <c r="D57" s="164">
        <v>492</v>
      </c>
      <c r="E57" s="164">
        <v>0</v>
      </c>
      <c r="F57" s="164">
        <v>0</v>
      </c>
      <c r="G57" s="164">
        <v>0</v>
      </c>
      <c r="H57" s="164">
        <v>0</v>
      </c>
      <c r="I57" s="164">
        <v>0</v>
      </c>
      <c r="J57" s="164">
        <v>0</v>
      </c>
      <c r="K57" s="165">
        <v>0</v>
      </c>
      <c r="L57" s="166">
        <v>0</v>
      </c>
      <c r="M57" s="109" t="s">
        <v>297</v>
      </c>
      <c r="N57" s="278"/>
    </row>
    <row r="58" spans="1:14" s="67" customFormat="1" ht="13.9" customHeight="1" thickBot="1">
      <c r="A58" s="274" t="s">
        <v>328</v>
      </c>
      <c r="B58" s="157" t="s">
        <v>14</v>
      </c>
      <c r="C58" s="158">
        <f t="shared" si="0"/>
        <v>14</v>
      </c>
      <c r="D58" s="159">
        <v>2</v>
      </c>
      <c r="E58" s="159">
        <v>0</v>
      </c>
      <c r="F58" s="159">
        <v>0</v>
      </c>
      <c r="G58" s="159">
        <v>12</v>
      </c>
      <c r="H58" s="159">
        <v>0</v>
      </c>
      <c r="I58" s="159">
        <v>0</v>
      </c>
      <c r="J58" s="159">
        <v>0</v>
      </c>
      <c r="K58" s="160">
        <v>0</v>
      </c>
      <c r="L58" s="161">
        <v>0</v>
      </c>
      <c r="M58" s="162" t="s">
        <v>15</v>
      </c>
      <c r="N58" s="276" t="s">
        <v>347</v>
      </c>
    </row>
    <row r="59" spans="1:14" s="67" customFormat="1" ht="13.9" customHeight="1" thickBot="1">
      <c r="A59" s="274"/>
      <c r="B59" s="157" t="s">
        <v>17</v>
      </c>
      <c r="C59" s="158">
        <f t="shared" si="0"/>
        <v>424</v>
      </c>
      <c r="D59" s="159">
        <v>84</v>
      </c>
      <c r="E59" s="159">
        <v>0</v>
      </c>
      <c r="F59" s="159">
        <v>0</v>
      </c>
      <c r="G59" s="159">
        <v>340</v>
      </c>
      <c r="H59" s="159">
        <v>0</v>
      </c>
      <c r="I59" s="159">
        <v>0</v>
      </c>
      <c r="J59" s="159">
        <v>0</v>
      </c>
      <c r="K59" s="160">
        <v>0</v>
      </c>
      <c r="L59" s="161">
        <v>0</v>
      </c>
      <c r="M59" s="162" t="s">
        <v>18</v>
      </c>
      <c r="N59" s="276"/>
    </row>
    <row r="60" spans="1:14" s="67" customFormat="1" ht="13.9" customHeight="1">
      <c r="A60" s="286"/>
      <c r="B60" s="177" t="s">
        <v>19</v>
      </c>
      <c r="C60" s="178">
        <f t="shared" si="0"/>
        <v>377</v>
      </c>
      <c r="D60" s="179">
        <v>67</v>
      </c>
      <c r="E60" s="179">
        <v>0</v>
      </c>
      <c r="F60" s="179">
        <v>0</v>
      </c>
      <c r="G60" s="179">
        <v>310</v>
      </c>
      <c r="H60" s="179">
        <v>0</v>
      </c>
      <c r="I60" s="179">
        <v>0</v>
      </c>
      <c r="J60" s="179">
        <v>0</v>
      </c>
      <c r="K60" s="180">
        <v>0</v>
      </c>
      <c r="L60" s="181">
        <v>0</v>
      </c>
      <c r="M60" s="182" t="s">
        <v>297</v>
      </c>
      <c r="N60" s="287"/>
    </row>
    <row r="61" spans="1:14" ht="13.5" thickBot="1">
      <c r="A61" s="281" t="s">
        <v>9</v>
      </c>
      <c r="B61" s="183" t="s">
        <v>14</v>
      </c>
      <c r="C61" s="184">
        <f>SUM(C10,C13,C16,C19,C22,C25,C28,C31,C34,C37,C40,C43,C46,C49,C52+C55+C58)</f>
        <v>1151</v>
      </c>
      <c r="D61" s="184">
        <f t="shared" ref="C61:K63" si="1">SUM(D10,D13,D16,D19,D22,D25,D28,D31,D34,D37,D40,D43,D46,D49,D52+D55+D58)</f>
        <v>118</v>
      </c>
      <c r="E61" s="184">
        <f t="shared" si="1"/>
        <v>0</v>
      </c>
      <c r="F61" s="184">
        <f t="shared" si="1"/>
        <v>0</v>
      </c>
      <c r="G61" s="184">
        <f t="shared" si="1"/>
        <v>851</v>
      </c>
      <c r="H61" s="184">
        <f t="shared" si="1"/>
        <v>0</v>
      </c>
      <c r="I61" s="184">
        <f t="shared" si="1"/>
        <v>0</v>
      </c>
      <c r="J61" s="184">
        <f>SUM(J10,J13,J16,J19,J22,J25,J28,J31,J34,J37,J40,J43,J46,J49,J52+J55+J58)</f>
        <v>182</v>
      </c>
      <c r="K61" s="184">
        <f t="shared" si="1"/>
        <v>0</v>
      </c>
      <c r="L61" s="184">
        <f>SUM(L10,L13,L16,L19,L22,L25,L28,L31,L34,L37,L40,L43,L46,L49,L52+L55+L58)</f>
        <v>0</v>
      </c>
      <c r="M61" s="185" t="s">
        <v>15</v>
      </c>
      <c r="N61" s="283" t="s">
        <v>2</v>
      </c>
    </row>
    <row r="62" spans="1:14" ht="13.5" thickBot="1">
      <c r="A62" s="277"/>
      <c r="B62" s="171" t="s">
        <v>17</v>
      </c>
      <c r="C62" s="172">
        <f t="shared" si="1"/>
        <v>769941</v>
      </c>
      <c r="D62" s="172">
        <f t="shared" si="1"/>
        <v>190821</v>
      </c>
      <c r="E62" s="172">
        <f t="shared" si="1"/>
        <v>0</v>
      </c>
      <c r="F62" s="172">
        <f t="shared" si="1"/>
        <v>0</v>
      </c>
      <c r="G62" s="172">
        <f t="shared" si="1"/>
        <v>492744</v>
      </c>
      <c r="H62" s="172">
        <f t="shared" si="1"/>
        <v>0</v>
      </c>
      <c r="I62" s="172">
        <f t="shared" si="1"/>
        <v>0</v>
      </c>
      <c r="J62" s="172">
        <f>SUM(J11,J14,J17,J20,J23,J26,J29,J32,J35,J38,J41,J44,J47,J50,J53+J56+J59)</f>
        <v>86376</v>
      </c>
      <c r="K62" s="172">
        <f t="shared" si="1"/>
        <v>0</v>
      </c>
      <c r="L62" s="172">
        <f>SUM(L11,L14,L17,L20,L23,L26,L29,L32,L35,L38,L41,L44,L47,L50,L53+L56+L59)</f>
        <v>0</v>
      </c>
      <c r="M62" s="173" t="s">
        <v>18</v>
      </c>
      <c r="N62" s="284"/>
    </row>
    <row r="63" spans="1:14">
      <c r="A63" s="282"/>
      <c r="B63" s="174" t="s">
        <v>19</v>
      </c>
      <c r="C63" s="175">
        <f t="shared" si="1"/>
        <v>334889</v>
      </c>
      <c r="D63" s="175">
        <f t="shared" si="1"/>
        <v>58040</v>
      </c>
      <c r="E63" s="175">
        <f t="shared" si="1"/>
        <v>0</v>
      </c>
      <c r="F63" s="175">
        <f t="shared" si="1"/>
        <v>0</v>
      </c>
      <c r="G63" s="175">
        <f>SUM(G12,G15,G18,G21,G24,G27,G30,G33,G36,G39,G42,G45,G48,G51,G54+G57+G60)</f>
        <v>232763</v>
      </c>
      <c r="H63" s="175">
        <f t="shared" si="1"/>
        <v>0</v>
      </c>
      <c r="I63" s="175">
        <f t="shared" si="1"/>
        <v>0</v>
      </c>
      <c r="J63" s="175">
        <f t="shared" si="1"/>
        <v>44086</v>
      </c>
      <c r="K63" s="175">
        <f t="shared" si="1"/>
        <v>0</v>
      </c>
      <c r="L63" s="175">
        <f>SUM(L12,L15,L18,L21,L24,L27,L30,L33,L36,L39,L42,L45,L48,L51,L54+L57+L60)</f>
        <v>0</v>
      </c>
      <c r="M63" s="176" t="s">
        <v>297</v>
      </c>
      <c r="N63" s="285"/>
    </row>
    <row r="64" spans="1:14">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sheetData>
  <mergeCells count="46">
    <mergeCell ref="A7:A9"/>
    <mergeCell ref="B7:B9"/>
    <mergeCell ref="C7:L7"/>
    <mergeCell ref="M7:M9"/>
    <mergeCell ref="N7:N9"/>
    <mergeCell ref="A1:N1"/>
    <mergeCell ref="A2:N2"/>
    <mergeCell ref="A3:N3"/>
    <mergeCell ref="A4:N4"/>
    <mergeCell ref="A5:N5"/>
    <mergeCell ref="A10:A12"/>
    <mergeCell ref="N10:N12"/>
    <mergeCell ref="A13:A15"/>
    <mergeCell ref="N13:N15"/>
    <mergeCell ref="A16:A18"/>
    <mergeCell ref="N16:N18"/>
    <mergeCell ref="A19:A21"/>
    <mergeCell ref="N19:N21"/>
    <mergeCell ref="A22:A24"/>
    <mergeCell ref="N22:N24"/>
    <mergeCell ref="A25:A27"/>
    <mergeCell ref="N25:N27"/>
    <mergeCell ref="A28:A30"/>
    <mergeCell ref="N28:N30"/>
    <mergeCell ref="A31:A33"/>
    <mergeCell ref="N31:N33"/>
    <mergeCell ref="A34:A36"/>
    <mergeCell ref="N34:N36"/>
    <mergeCell ref="A37:A39"/>
    <mergeCell ref="N37:N39"/>
    <mergeCell ref="A40:A42"/>
    <mergeCell ref="N40:N42"/>
    <mergeCell ref="A43:A45"/>
    <mergeCell ref="N43:N45"/>
    <mergeCell ref="A46:A48"/>
    <mergeCell ref="N46:N48"/>
    <mergeCell ref="A49:A51"/>
    <mergeCell ref="N49:N51"/>
    <mergeCell ref="A52:A54"/>
    <mergeCell ref="N52:N54"/>
    <mergeCell ref="A55:A57"/>
    <mergeCell ref="N55:N57"/>
    <mergeCell ref="A58:A60"/>
    <mergeCell ref="N58:N60"/>
    <mergeCell ref="A61:A63"/>
    <mergeCell ref="N61:N63"/>
  </mergeCells>
  <printOptions horizontalCentered="1"/>
  <pageMargins left="0" right="0" top="0.74803149606299213" bottom="0" header="0.31496062992125984" footer="0.31496062992125984"/>
  <pageSetup paperSize="9" scale="90" orientation="landscape" r:id="rId1"/>
  <rowBreaks count="1" manualBreakCount="1">
    <brk id="39"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O267"/>
  <sheetViews>
    <sheetView view="pageBreakPreview" topLeftCell="A154" zoomScaleNormal="100" zoomScaleSheetLayoutView="100" workbookViewId="0">
      <selection activeCell="D154" sqref="D154"/>
    </sheetView>
  </sheetViews>
  <sheetFormatPr defaultRowHeight="12.75"/>
  <cols>
    <col min="1" max="1" width="17.42578125" customWidth="1"/>
    <col min="2" max="2" width="14.28515625" customWidth="1"/>
    <col min="3" max="3" width="11.7109375" style="64" customWidth="1"/>
    <col min="4" max="12" width="9.85546875" customWidth="1"/>
    <col min="13" max="13" width="11.7109375" customWidth="1"/>
    <col min="14" max="14" width="18.140625" customWidth="1"/>
    <col min="15" max="15" width="16" hidden="1" customWidth="1"/>
    <col min="16" max="16" width="1.28515625" customWidth="1"/>
    <col min="17" max="17" width="8.85546875" customWidth="1"/>
  </cols>
  <sheetData>
    <row r="1" spans="1:14" s="28" customFormat="1" ht="12" customHeight="1">
      <c r="A1" s="261"/>
      <c r="B1" s="261"/>
      <c r="C1" s="261"/>
      <c r="D1" s="261"/>
      <c r="E1" s="261"/>
      <c r="F1" s="261"/>
      <c r="G1" s="261"/>
      <c r="H1" s="261"/>
      <c r="I1" s="261"/>
      <c r="J1" s="261"/>
      <c r="K1" s="261"/>
      <c r="L1" s="261"/>
      <c r="M1" s="261"/>
      <c r="N1" s="261"/>
    </row>
    <row r="2" spans="1:14" s="64" customFormat="1" ht="18">
      <c r="A2" s="262" t="s">
        <v>0</v>
      </c>
      <c r="B2" s="262"/>
      <c r="C2" s="262"/>
      <c r="D2" s="262"/>
      <c r="E2" s="262"/>
      <c r="F2" s="262"/>
      <c r="G2" s="262"/>
      <c r="H2" s="262"/>
      <c r="I2" s="262"/>
      <c r="J2" s="262"/>
      <c r="K2" s="262"/>
      <c r="L2" s="262"/>
      <c r="M2" s="262"/>
      <c r="N2" s="262"/>
    </row>
    <row r="3" spans="1:14" s="64" customFormat="1" ht="15.75" customHeight="1">
      <c r="A3" s="263" t="s">
        <v>178</v>
      </c>
      <c r="B3" s="263"/>
      <c r="C3" s="263"/>
      <c r="D3" s="263"/>
      <c r="E3" s="263"/>
      <c r="F3" s="263"/>
      <c r="G3" s="263"/>
      <c r="H3" s="263"/>
      <c r="I3" s="263"/>
      <c r="J3" s="263"/>
      <c r="K3" s="263"/>
      <c r="L3" s="263"/>
      <c r="M3" s="263"/>
      <c r="N3" s="263"/>
    </row>
    <row r="4" spans="1:14" s="64" customFormat="1" ht="14.25" customHeight="1">
      <c r="A4" s="264">
        <v>2023</v>
      </c>
      <c r="B4" s="264"/>
      <c r="C4" s="264"/>
      <c r="D4" s="264"/>
      <c r="E4" s="264"/>
      <c r="F4" s="264"/>
      <c r="G4" s="264"/>
      <c r="H4" s="264"/>
      <c r="I4" s="264"/>
      <c r="J4" s="264"/>
      <c r="K4" s="264"/>
      <c r="L4" s="264"/>
      <c r="M4" s="264"/>
      <c r="N4" s="264"/>
    </row>
    <row r="5" spans="1:14" s="64" customFormat="1" ht="13.5" customHeight="1">
      <c r="A5" s="265" t="s">
        <v>254</v>
      </c>
      <c r="B5" s="265"/>
      <c r="C5" s="265"/>
      <c r="D5" s="265"/>
      <c r="E5" s="265"/>
      <c r="F5" s="265"/>
      <c r="G5" s="265"/>
      <c r="H5" s="265"/>
      <c r="I5" s="265"/>
      <c r="J5" s="265"/>
      <c r="K5" s="265"/>
      <c r="L5" s="265"/>
      <c r="M5" s="265"/>
      <c r="N5" s="265"/>
    </row>
    <row r="6" spans="1:14" s="64" customFormat="1" ht="15.75">
      <c r="A6" s="1" t="s">
        <v>301</v>
      </c>
      <c r="B6" s="65"/>
      <c r="C6" s="65"/>
      <c r="D6" s="65"/>
      <c r="E6" s="65"/>
      <c r="F6" s="65"/>
      <c r="G6" s="65"/>
      <c r="H6" s="65"/>
      <c r="I6" s="65"/>
      <c r="J6" s="65"/>
      <c r="K6" s="65"/>
      <c r="L6" s="31"/>
      <c r="M6" s="65"/>
      <c r="N6" s="30" t="s">
        <v>300</v>
      </c>
    </row>
    <row r="7" spans="1:14" s="64" customFormat="1" ht="18" customHeight="1">
      <c r="A7" s="266" t="s">
        <v>117</v>
      </c>
      <c r="B7" s="266" t="s">
        <v>118</v>
      </c>
      <c r="C7" s="269" t="s">
        <v>120</v>
      </c>
      <c r="D7" s="269"/>
      <c r="E7" s="269"/>
      <c r="F7" s="269"/>
      <c r="G7" s="269"/>
      <c r="H7" s="269"/>
      <c r="I7" s="269"/>
      <c r="J7" s="269"/>
      <c r="K7" s="269"/>
      <c r="L7" s="269"/>
      <c r="M7" s="270" t="s">
        <v>119</v>
      </c>
      <c r="N7" s="270" t="s">
        <v>8</v>
      </c>
    </row>
    <row r="8" spans="1:14" s="66" customFormat="1" ht="29.25" customHeight="1">
      <c r="A8" s="267"/>
      <c r="B8" s="267"/>
      <c r="C8" s="75" t="s">
        <v>2</v>
      </c>
      <c r="D8" s="75" t="s">
        <v>3</v>
      </c>
      <c r="E8" s="75" t="s">
        <v>78</v>
      </c>
      <c r="F8" s="75" t="s">
        <v>77</v>
      </c>
      <c r="G8" s="75" t="s">
        <v>4</v>
      </c>
      <c r="H8" s="75" t="s">
        <v>76</v>
      </c>
      <c r="I8" s="75" t="s">
        <v>5</v>
      </c>
      <c r="J8" s="75" t="s">
        <v>75</v>
      </c>
      <c r="K8" s="75" t="s">
        <v>6</v>
      </c>
      <c r="L8" s="75" t="s">
        <v>7</v>
      </c>
      <c r="M8" s="271"/>
      <c r="N8" s="271"/>
    </row>
    <row r="9" spans="1:14" s="66" customFormat="1" ht="24.75" customHeight="1">
      <c r="A9" s="268"/>
      <c r="B9" s="268"/>
      <c r="C9" s="98" t="s">
        <v>9</v>
      </c>
      <c r="D9" s="76" t="s">
        <v>209</v>
      </c>
      <c r="E9" s="76" t="s">
        <v>208</v>
      </c>
      <c r="F9" s="76" t="s">
        <v>207</v>
      </c>
      <c r="G9" s="76" t="s">
        <v>10</v>
      </c>
      <c r="H9" s="76" t="s">
        <v>205</v>
      </c>
      <c r="I9" s="76" t="s">
        <v>204</v>
      </c>
      <c r="J9" s="76" t="s">
        <v>206</v>
      </c>
      <c r="K9" s="76" t="s">
        <v>11</v>
      </c>
      <c r="L9" s="76" t="s">
        <v>12</v>
      </c>
      <c r="M9" s="272"/>
      <c r="N9" s="272"/>
    </row>
    <row r="10" spans="1:14" s="67" customFormat="1" ht="13.9" customHeight="1" thickBot="1">
      <c r="A10" s="273" t="s">
        <v>13</v>
      </c>
      <c r="B10" s="151" t="s">
        <v>14</v>
      </c>
      <c r="C10" s="152">
        <f>SUM(D10:L10)</f>
        <v>572</v>
      </c>
      <c r="D10" s="153">
        <v>130</v>
      </c>
      <c r="E10" s="154">
        <v>0</v>
      </c>
      <c r="F10" s="153">
        <v>2</v>
      </c>
      <c r="G10" s="154">
        <v>6</v>
      </c>
      <c r="H10" s="153">
        <v>1</v>
      </c>
      <c r="I10" s="154">
        <v>433</v>
      </c>
      <c r="J10" s="153">
        <v>0</v>
      </c>
      <c r="K10" s="154">
        <v>0</v>
      </c>
      <c r="L10" s="155">
        <v>0</v>
      </c>
      <c r="M10" s="156" t="s">
        <v>15</v>
      </c>
      <c r="N10" s="275" t="s">
        <v>16</v>
      </c>
    </row>
    <row r="11" spans="1:14" s="67" customFormat="1" ht="13.9" customHeight="1" thickBot="1">
      <c r="A11" s="274"/>
      <c r="B11" s="157" t="s">
        <v>17</v>
      </c>
      <c r="C11" s="158">
        <f t="shared" ref="C11:C74" si="0">SUM(D11:L11)</f>
        <v>5426568</v>
      </c>
      <c r="D11" s="159">
        <v>283025</v>
      </c>
      <c r="E11" s="160">
        <v>0</v>
      </c>
      <c r="F11" s="159">
        <v>5896</v>
      </c>
      <c r="G11" s="160">
        <v>346</v>
      </c>
      <c r="H11" s="159">
        <v>46462</v>
      </c>
      <c r="I11" s="160">
        <v>5090839</v>
      </c>
      <c r="J11" s="159">
        <v>0</v>
      </c>
      <c r="K11" s="160">
        <v>0</v>
      </c>
      <c r="L11" s="161">
        <v>0</v>
      </c>
      <c r="M11" s="162" t="s">
        <v>18</v>
      </c>
      <c r="N11" s="276"/>
    </row>
    <row r="12" spans="1:14" s="67" customFormat="1" ht="13.9" customHeight="1" thickBot="1">
      <c r="A12" s="274"/>
      <c r="B12" s="157" t="s">
        <v>19</v>
      </c>
      <c r="C12" s="158">
        <f t="shared" si="0"/>
        <v>2601784</v>
      </c>
      <c r="D12" s="159">
        <v>92510</v>
      </c>
      <c r="E12" s="160">
        <v>0</v>
      </c>
      <c r="F12" s="159">
        <v>1828</v>
      </c>
      <c r="G12" s="160">
        <v>319</v>
      </c>
      <c r="H12" s="159">
        <v>26846</v>
      </c>
      <c r="I12" s="160">
        <v>2480281</v>
      </c>
      <c r="J12" s="159">
        <v>0</v>
      </c>
      <c r="K12" s="160">
        <v>0</v>
      </c>
      <c r="L12" s="161">
        <v>0</v>
      </c>
      <c r="M12" s="162" t="s">
        <v>297</v>
      </c>
      <c r="N12" s="276"/>
    </row>
    <row r="13" spans="1:14" s="67" customFormat="1" ht="13.9" customHeight="1" thickBot="1">
      <c r="A13" s="277" t="s">
        <v>239</v>
      </c>
      <c r="B13" s="111" t="s">
        <v>14</v>
      </c>
      <c r="C13" s="163">
        <f t="shared" si="0"/>
        <v>25</v>
      </c>
      <c r="D13" s="164">
        <v>12</v>
      </c>
      <c r="E13" s="165">
        <v>0</v>
      </c>
      <c r="F13" s="164">
        <v>1</v>
      </c>
      <c r="G13" s="165">
        <v>3</v>
      </c>
      <c r="H13" s="164">
        <v>3</v>
      </c>
      <c r="I13" s="165">
        <v>0</v>
      </c>
      <c r="J13" s="164">
        <v>0</v>
      </c>
      <c r="K13" s="165">
        <v>4</v>
      </c>
      <c r="L13" s="166">
        <v>2</v>
      </c>
      <c r="M13" s="109" t="s">
        <v>15</v>
      </c>
      <c r="N13" s="278" t="s">
        <v>21</v>
      </c>
    </row>
    <row r="14" spans="1:14" s="67" customFormat="1" ht="13.9" customHeight="1" thickBot="1">
      <c r="A14" s="277"/>
      <c r="B14" s="111" t="s">
        <v>17</v>
      </c>
      <c r="C14" s="163">
        <f t="shared" si="0"/>
        <v>341410</v>
      </c>
      <c r="D14" s="164">
        <v>13905</v>
      </c>
      <c r="E14" s="165">
        <v>0</v>
      </c>
      <c r="F14" s="164">
        <v>58939</v>
      </c>
      <c r="G14" s="165">
        <v>160</v>
      </c>
      <c r="H14" s="164">
        <v>41487</v>
      </c>
      <c r="I14" s="165">
        <v>0</v>
      </c>
      <c r="J14" s="164">
        <v>0</v>
      </c>
      <c r="K14" s="165">
        <v>145313</v>
      </c>
      <c r="L14" s="166">
        <v>81606</v>
      </c>
      <c r="M14" s="109" t="s">
        <v>18</v>
      </c>
      <c r="N14" s="278"/>
    </row>
    <row r="15" spans="1:14" s="67" customFormat="1" ht="13.9" customHeight="1" thickBot="1">
      <c r="A15" s="277"/>
      <c r="B15" s="111" t="s">
        <v>19</v>
      </c>
      <c r="C15" s="163">
        <f t="shared" si="0"/>
        <v>206966</v>
      </c>
      <c r="D15" s="164">
        <v>4240</v>
      </c>
      <c r="E15" s="165">
        <v>0</v>
      </c>
      <c r="F15" s="164">
        <v>18159</v>
      </c>
      <c r="G15" s="165">
        <v>120</v>
      </c>
      <c r="H15" s="164">
        <v>23361</v>
      </c>
      <c r="I15" s="165">
        <v>0</v>
      </c>
      <c r="J15" s="164">
        <v>0</v>
      </c>
      <c r="K15" s="165">
        <v>80953</v>
      </c>
      <c r="L15" s="166">
        <v>80133</v>
      </c>
      <c r="M15" s="109" t="s">
        <v>297</v>
      </c>
      <c r="N15" s="278"/>
    </row>
    <row r="16" spans="1:14" s="67" customFormat="1" ht="13.9" customHeight="1" thickBot="1">
      <c r="A16" s="274" t="s">
        <v>298</v>
      </c>
      <c r="B16" s="157" t="s">
        <v>14</v>
      </c>
      <c r="C16" s="158">
        <f t="shared" si="0"/>
        <v>19</v>
      </c>
      <c r="D16" s="159">
        <v>1</v>
      </c>
      <c r="E16" s="160">
        <v>0</v>
      </c>
      <c r="F16" s="159">
        <v>0</v>
      </c>
      <c r="G16" s="160">
        <v>17</v>
      </c>
      <c r="H16" s="159">
        <v>0</v>
      </c>
      <c r="I16" s="160">
        <v>0</v>
      </c>
      <c r="J16" s="159">
        <v>1</v>
      </c>
      <c r="K16" s="160">
        <v>0</v>
      </c>
      <c r="L16" s="161">
        <v>0</v>
      </c>
      <c r="M16" s="162" t="s">
        <v>15</v>
      </c>
      <c r="N16" s="276" t="s">
        <v>299</v>
      </c>
    </row>
    <row r="17" spans="1:14" s="67" customFormat="1" ht="13.9" customHeight="1" thickBot="1">
      <c r="A17" s="274"/>
      <c r="B17" s="157" t="s">
        <v>17</v>
      </c>
      <c r="C17" s="158">
        <f t="shared" si="0"/>
        <v>10050</v>
      </c>
      <c r="D17" s="159">
        <v>16</v>
      </c>
      <c r="E17" s="160">
        <v>0</v>
      </c>
      <c r="F17" s="159">
        <v>0</v>
      </c>
      <c r="G17" s="160">
        <v>423</v>
      </c>
      <c r="H17" s="159">
        <v>0</v>
      </c>
      <c r="I17" s="160">
        <v>0</v>
      </c>
      <c r="J17" s="159">
        <v>9611</v>
      </c>
      <c r="K17" s="160">
        <v>0</v>
      </c>
      <c r="L17" s="161">
        <v>0</v>
      </c>
      <c r="M17" s="162" t="s">
        <v>18</v>
      </c>
      <c r="N17" s="276"/>
    </row>
    <row r="18" spans="1:14" s="67" customFormat="1" ht="13.9" customHeight="1" thickBot="1">
      <c r="A18" s="274"/>
      <c r="B18" s="157" t="s">
        <v>19</v>
      </c>
      <c r="C18" s="158">
        <f t="shared" si="0"/>
        <v>4685</v>
      </c>
      <c r="D18" s="159">
        <v>5</v>
      </c>
      <c r="E18" s="160">
        <v>0</v>
      </c>
      <c r="F18" s="159">
        <v>0</v>
      </c>
      <c r="G18" s="160">
        <v>420</v>
      </c>
      <c r="H18" s="159">
        <v>0</v>
      </c>
      <c r="I18" s="160">
        <v>0</v>
      </c>
      <c r="J18" s="159">
        <v>4260</v>
      </c>
      <c r="K18" s="160">
        <v>0</v>
      </c>
      <c r="L18" s="161">
        <v>0</v>
      </c>
      <c r="M18" s="162" t="s">
        <v>297</v>
      </c>
      <c r="N18" s="276"/>
    </row>
    <row r="19" spans="1:14" s="67" customFormat="1" ht="13.9" customHeight="1" thickBot="1">
      <c r="A19" s="277" t="s">
        <v>307</v>
      </c>
      <c r="B19" s="111" t="s">
        <v>14</v>
      </c>
      <c r="C19" s="163">
        <f t="shared" si="0"/>
        <v>3</v>
      </c>
      <c r="D19" s="164">
        <v>0</v>
      </c>
      <c r="E19" s="164">
        <v>0</v>
      </c>
      <c r="F19" s="164">
        <v>1</v>
      </c>
      <c r="G19" s="164">
        <v>0</v>
      </c>
      <c r="H19" s="164">
        <v>0</v>
      </c>
      <c r="I19" s="164">
        <v>1</v>
      </c>
      <c r="J19" s="164">
        <v>0</v>
      </c>
      <c r="K19" s="165">
        <v>0</v>
      </c>
      <c r="L19" s="166">
        <v>1</v>
      </c>
      <c r="M19" s="109" t="s">
        <v>15</v>
      </c>
      <c r="N19" s="278" t="s">
        <v>306</v>
      </c>
    </row>
    <row r="20" spans="1:14" s="67" customFormat="1" ht="13.9" customHeight="1" thickBot="1">
      <c r="A20" s="277"/>
      <c r="B20" s="111" t="s">
        <v>17</v>
      </c>
      <c r="C20" s="163">
        <f t="shared" si="0"/>
        <v>225859</v>
      </c>
      <c r="D20" s="164">
        <v>0</v>
      </c>
      <c r="E20" s="164">
        <v>0</v>
      </c>
      <c r="F20" s="164">
        <v>50714</v>
      </c>
      <c r="G20" s="164">
        <v>0</v>
      </c>
      <c r="H20" s="164">
        <v>0</v>
      </c>
      <c r="I20" s="164">
        <v>141328</v>
      </c>
      <c r="J20" s="164">
        <v>0</v>
      </c>
      <c r="K20" s="165">
        <v>0</v>
      </c>
      <c r="L20" s="166">
        <v>33817</v>
      </c>
      <c r="M20" s="109" t="s">
        <v>18</v>
      </c>
      <c r="N20" s="278"/>
    </row>
    <row r="21" spans="1:14" s="67" customFormat="1" ht="13.9" customHeight="1" thickBot="1">
      <c r="A21" s="277"/>
      <c r="B21" s="111" t="s">
        <v>19</v>
      </c>
      <c r="C21" s="163">
        <f t="shared" si="0"/>
        <v>110178</v>
      </c>
      <c r="D21" s="164">
        <v>0</v>
      </c>
      <c r="E21" s="164">
        <v>0</v>
      </c>
      <c r="F21" s="164">
        <v>15214</v>
      </c>
      <c r="G21" s="164">
        <v>0</v>
      </c>
      <c r="H21" s="164">
        <v>0</v>
      </c>
      <c r="I21" s="164">
        <v>80630</v>
      </c>
      <c r="J21" s="164">
        <v>0</v>
      </c>
      <c r="K21" s="165">
        <v>0</v>
      </c>
      <c r="L21" s="166">
        <v>14334</v>
      </c>
      <c r="M21" s="109" t="s">
        <v>297</v>
      </c>
      <c r="N21" s="278"/>
    </row>
    <row r="22" spans="1:14" s="67" customFormat="1" ht="13.9" customHeight="1" thickBot="1">
      <c r="A22" s="274" t="s">
        <v>241</v>
      </c>
      <c r="B22" s="157" t="s">
        <v>14</v>
      </c>
      <c r="C22" s="158">
        <f t="shared" si="0"/>
        <v>1</v>
      </c>
      <c r="D22" s="159">
        <v>1</v>
      </c>
      <c r="E22" s="160">
        <v>0</v>
      </c>
      <c r="F22" s="159">
        <v>0</v>
      </c>
      <c r="G22" s="160">
        <v>0</v>
      </c>
      <c r="H22" s="159">
        <v>0</v>
      </c>
      <c r="I22" s="160">
        <v>0</v>
      </c>
      <c r="J22" s="159">
        <v>0</v>
      </c>
      <c r="K22" s="160">
        <v>0</v>
      </c>
      <c r="L22" s="161">
        <v>0</v>
      </c>
      <c r="M22" s="162" t="s">
        <v>15</v>
      </c>
      <c r="N22" s="276" t="s">
        <v>260</v>
      </c>
    </row>
    <row r="23" spans="1:14" s="67" customFormat="1" ht="13.9" customHeight="1" thickBot="1">
      <c r="A23" s="274"/>
      <c r="B23" s="157" t="s">
        <v>17</v>
      </c>
      <c r="C23" s="158">
        <f t="shared" si="0"/>
        <v>50</v>
      </c>
      <c r="D23" s="159">
        <v>50</v>
      </c>
      <c r="E23" s="160">
        <v>0</v>
      </c>
      <c r="F23" s="159">
        <v>0</v>
      </c>
      <c r="G23" s="160">
        <v>0</v>
      </c>
      <c r="H23" s="159">
        <v>0</v>
      </c>
      <c r="I23" s="160">
        <v>0</v>
      </c>
      <c r="J23" s="159">
        <v>0</v>
      </c>
      <c r="K23" s="160">
        <v>0</v>
      </c>
      <c r="L23" s="161">
        <v>0</v>
      </c>
      <c r="M23" s="162" t="s">
        <v>18</v>
      </c>
      <c r="N23" s="276"/>
    </row>
    <row r="24" spans="1:14" s="67" customFormat="1" ht="13.9" customHeight="1" thickBot="1">
      <c r="A24" s="274"/>
      <c r="B24" s="157" t="s">
        <v>19</v>
      </c>
      <c r="C24" s="158">
        <f t="shared" si="0"/>
        <v>50</v>
      </c>
      <c r="D24" s="159">
        <v>50</v>
      </c>
      <c r="E24" s="160">
        <v>0</v>
      </c>
      <c r="F24" s="159">
        <v>0</v>
      </c>
      <c r="G24" s="160">
        <v>0</v>
      </c>
      <c r="H24" s="159">
        <v>0</v>
      </c>
      <c r="I24" s="160">
        <v>0</v>
      </c>
      <c r="J24" s="159">
        <v>0</v>
      </c>
      <c r="K24" s="160">
        <v>0</v>
      </c>
      <c r="L24" s="161">
        <v>0</v>
      </c>
      <c r="M24" s="162" t="s">
        <v>297</v>
      </c>
      <c r="N24" s="276"/>
    </row>
    <row r="25" spans="1:14" s="67" customFormat="1" ht="13.9" customHeight="1" thickBot="1">
      <c r="A25" s="277" t="s">
        <v>22</v>
      </c>
      <c r="B25" s="111" t="s">
        <v>14</v>
      </c>
      <c r="C25" s="163">
        <f t="shared" si="0"/>
        <v>13</v>
      </c>
      <c r="D25" s="165">
        <v>10</v>
      </c>
      <c r="E25" s="165">
        <v>0</v>
      </c>
      <c r="F25" s="165">
        <v>0</v>
      </c>
      <c r="G25" s="165">
        <v>0</v>
      </c>
      <c r="H25" s="165">
        <v>0</v>
      </c>
      <c r="I25" s="165">
        <v>0</v>
      </c>
      <c r="J25" s="165">
        <v>0</v>
      </c>
      <c r="K25" s="165">
        <v>2</v>
      </c>
      <c r="L25" s="166">
        <v>1</v>
      </c>
      <c r="M25" s="109" t="s">
        <v>15</v>
      </c>
      <c r="N25" s="278" t="s">
        <v>23</v>
      </c>
    </row>
    <row r="26" spans="1:14" s="67" customFormat="1" ht="13.9" customHeight="1" thickBot="1">
      <c r="A26" s="277"/>
      <c r="B26" s="111" t="s">
        <v>17</v>
      </c>
      <c r="C26" s="163">
        <f t="shared" si="0"/>
        <v>186285</v>
      </c>
      <c r="D26" s="165">
        <v>39393</v>
      </c>
      <c r="E26" s="165">
        <v>0</v>
      </c>
      <c r="F26" s="165">
        <v>0</v>
      </c>
      <c r="G26" s="165">
        <v>0</v>
      </c>
      <c r="H26" s="165">
        <v>0</v>
      </c>
      <c r="I26" s="165">
        <v>0</v>
      </c>
      <c r="J26" s="165">
        <v>0</v>
      </c>
      <c r="K26" s="165">
        <v>98788</v>
      </c>
      <c r="L26" s="166">
        <v>48104</v>
      </c>
      <c r="M26" s="109" t="s">
        <v>18</v>
      </c>
      <c r="N26" s="278"/>
    </row>
    <row r="27" spans="1:14" s="67" customFormat="1" ht="13.9" customHeight="1" thickBot="1">
      <c r="A27" s="277"/>
      <c r="B27" s="111" t="s">
        <v>19</v>
      </c>
      <c r="C27" s="163">
        <f t="shared" si="0"/>
        <v>67449</v>
      </c>
      <c r="D27" s="165">
        <v>12071</v>
      </c>
      <c r="E27" s="165">
        <v>0</v>
      </c>
      <c r="F27" s="165">
        <v>0</v>
      </c>
      <c r="G27" s="165">
        <v>0</v>
      </c>
      <c r="H27" s="165">
        <v>0</v>
      </c>
      <c r="I27" s="165">
        <v>0</v>
      </c>
      <c r="J27" s="165">
        <v>0</v>
      </c>
      <c r="K27" s="165">
        <v>37994</v>
      </c>
      <c r="L27" s="166">
        <v>17384</v>
      </c>
      <c r="M27" s="109" t="s">
        <v>297</v>
      </c>
      <c r="N27" s="278"/>
    </row>
    <row r="28" spans="1:14" s="67" customFormat="1" ht="13.9" customHeight="1" thickBot="1">
      <c r="A28" s="274" t="s">
        <v>355</v>
      </c>
      <c r="B28" s="157" t="s">
        <v>14</v>
      </c>
      <c r="C28" s="158">
        <f t="shared" si="0"/>
        <v>4</v>
      </c>
      <c r="D28" s="159">
        <v>0</v>
      </c>
      <c r="E28" s="160">
        <v>0</v>
      </c>
      <c r="F28" s="159">
        <v>0</v>
      </c>
      <c r="G28" s="160">
        <v>0</v>
      </c>
      <c r="H28" s="159">
        <v>1</v>
      </c>
      <c r="I28" s="160">
        <v>0</v>
      </c>
      <c r="J28" s="159">
        <v>3</v>
      </c>
      <c r="K28" s="160">
        <v>0</v>
      </c>
      <c r="L28" s="161">
        <v>0</v>
      </c>
      <c r="M28" s="162" t="s">
        <v>15</v>
      </c>
      <c r="N28" s="276" t="s">
        <v>348</v>
      </c>
    </row>
    <row r="29" spans="1:14" s="67" customFormat="1" ht="13.9" customHeight="1" thickBot="1">
      <c r="A29" s="274"/>
      <c r="B29" s="157" t="s">
        <v>17</v>
      </c>
      <c r="C29" s="158">
        <f t="shared" si="0"/>
        <v>49048</v>
      </c>
      <c r="D29" s="159">
        <v>0</v>
      </c>
      <c r="E29" s="160">
        <v>0</v>
      </c>
      <c r="F29" s="159">
        <v>0</v>
      </c>
      <c r="G29" s="160">
        <v>0</v>
      </c>
      <c r="H29" s="159">
        <v>12262</v>
      </c>
      <c r="I29" s="160">
        <v>0</v>
      </c>
      <c r="J29" s="159">
        <v>36786</v>
      </c>
      <c r="K29" s="160">
        <v>0</v>
      </c>
      <c r="L29" s="161">
        <v>0</v>
      </c>
      <c r="M29" s="162" t="s">
        <v>18</v>
      </c>
      <c r="N29" s="276"/>
    </row>
    <row r="30" spans="1:14" s="67" customFormat="1" ht="13.9" customHeight="1" thickBot="1">
      <c r="A30" s="274"/>
      <c r="B30" s="157" t="s">
        <v>19</v>
      </c>
      <c r="C30" s="158">
        <f t="shared" si="0"/>
        <v>21772</v>
      </c>
      <c r="D30" s="159">
        <v>0</v>
      </c>
      <c r="E30" s="160">
        <v>0</v>
      </c>
      <c r="F30" s="159">
        <v>0</v>
      </c>
      <c r="G30" s="160">
        <v>0</v>
      </c>
      <c r="H30" s="159">
        <v>5443</v>
      </c>
      <c r="I30" s="160">
        <v>0</v>
      </c>
      <c r="J30" s="159">
        <v>16329</v>
      </c>
      <c r="K30" s="160">
        <v>0</v>
      </c>
      <c r="L30" s="161">
        <v>0</v>
      </c>
      <c r="M30" s="162" t="s">
        <v>297</v>
      </c>
      <c r="N30" s="276"/>
    </row>
    <row r="31" spans="1:14" s="67" customFormat="1" ht="13.9" customHeight="1" thickBot="1">
      <c r="A31" s="277" t="s">
        <v>223</v>
      </c>
      <c r="B31" s="111" t="s">
        <v>14</v>
      </c>
      <c r="C31" s="163">
        <f t="shared" si="0"/>
        <v>30</v>
      </c>
      <c r="D31" s="165">
        <v>3</v>
      </c>
      <c r="E31" s="165">
        <v>0</v>
      </c>
      <c r="F31" s="165">
        <v>0</v>
      </c>
      <c r="G31" s="165">
        <v>16</v>
      </c>
      <c r="H31" s="164">
        <v>1</v>
      </c>
      <c r="I31" s="166">
        <v>2</v>
      </c>
      <c r="J31" s="166">
        <v>8</v>
      </c>
      <c r="K31" s="166">
        <v>0</v>
      </c>
      <c r="L31" s="166">
        <v>0</v>
      </c>
      <c r="M31" s="109" t="s">
        <v>15</v>
      </c>
      <c r="N31" s="278" t="s">
        <v>222</v>
      </c>
    </row>
    <row r="32" spans="1:14" s="67" customFormat="1" ht="13.9" customHeight="1" thickBot="1">
      <c r="A32" s="277"/>
      <c r="B32" s="111" t="s">
        <v>17</v>
      </c>
      <c r="C32" s="163">
        <f t="shared" si="0"/>
        <v>37719</v>
      </c>
      <c r="D32" s="165">
        <v>6801</v>
      </c>
      <c r="E32" s="165">
        <v>0</v>
      </c>
      <c r="F32" s="165">
        <v>0</v>
      </c>
      <c r="G32" s="165">
        <v>6646</v>
      </c>
      <c r="H32" s="164">
        <v>11176</v>
      </c>
      <c r="I32" s="166">
        <v>10012</v>
      </c>
      <c r="J32" s="166">
        <v>3084</v>
      </c>
      <c r="K32" s="166">
        <v>0</v>
      </c>
      <c r="L32" s="166">
        <v>0</v>
      </c>
      <c r="M32" s="109" t="s">
        <v>18</v>
      </c>
      <c r="N32" s="278"/>
    </row>
    <row r="33" spans="1:14" s="67" customFormat="1" ht="13.9" customHeight="1" thickBot="1">
      <c r="A33" s="277"/>
      <c r="B33" s="111" t="s">
        <v>19</v>
      </c>
      <c r="C33" s="163">
        <f t="shared" si="0"/>
        <v>18041</v>
      </c>
      <c r="D33" s="165">
        <v>2039</v>
      </c>
      <c r="E33" s="165">
        <v>0</v>
      </c>
      <c r="F33" s="165">
        <v>0</v>
      </c>
      <c r="G33" s="165">
        <v>3489</v>
      </c>
      <c r="H33" s="164">
        <v>6784</v>
      </c>
      <c r="I33" s="166">
        <v>4192</v>
      </c>
      <c r="J33" s="166">
        <v>1537</v>
      </c>
      <c r="K33" s="166">
        <v>0</v>
      </c>
      <c r="L33" s="166">
        <v>0</v>
      </c>
      <c r="M33" s="109" t="s">
        <v>297</v>
      </c>
      <c r="N33" s="278"/>
    </row>
    <row r="34" spans="1:14" s="67" customFormat="1" ht="13.9" customHeight="1" thickBot="1">
      <c r="A34" s="274" t="s">
        <v>326</v>
      </c>
      <c r="B34" s="157" t="s">
        <v>14</v>
      </c>
      <c r="C34" s="158">
        <f t="shared" si="0"/>
        <v>2</v>
      </c>
      <c r="D34" s="159">
        <v>1</v>
      </c>
      <c r="E34" s="160">
        <v>0</v>
      </c>
      <c r="F34" s="159">
        <v>0</v>
      </c>
      <c r="G34" s="160">
        <v>0</v>
      </c>
      <c r="H34" s="159">
        <v>0</v>
      </c>
      <c r="I34" s="160">
        <v>0</v>
      </c>
      <c r="J34" s="159">
        <v>0</v>
      </c>
      <c r="K34" s="160">
        <v>0</v>
      </c>
      <c r="L34" s="161">
        <v>1</v>
      </c>
      <c r="M34" s="162" t="s">
        <v>15</v>
      </c>
      <c r="N34" s="276" t="s">
        <v>327</v>
      </c>
    </row>
    <row r="35" spans="1:14" s="67" customFormat="1" ht="13.9" customHeight="1" thickBot="1">
      <c r="A35" s="274"/>
      <c r="B35" s="157" t="s">
        <v>17</v>
      </c>
      <c r="C35" s="158">
        <f t="shared" si="0"/>
        <v>33305</v>
      </c>
      <c r="D35" s="159">
        <v>6019</v>
      </c>
      <c r="E35" s="160">
        <v>0</v>
      </c>
      <c r="F35" s="159">
        <v>0</v>
      </c>
      <c r="G35" s="160">
        <v>0</v>
      </c>
      <c r="H35" s="159">
        <v>0</v>
      </c>
      <c r="I35" s="160">
        <v>0</v>
      </c>
      <c r="J35" s="159">
        <v>0</v>
      </c>
      <c r="K35" s="160">
        <v>0</v>
      </c>
      <c r="L35" s="161">
        <v>27286</v>
      </c>
      <c r="M35" s="162" t="s">
        <v>18</v>
      </c>
      <c r="N35" s="276"/>
    </row>
    <row r="36" spans="1:14" s="67" customFormat="1" ht="13.9" customHeight="1" thickBot="1">
      <c r="A36" s="274"/>
      <c r="B36" s="157" t="s">
        <v>19</v>
      </c>
      <c r="C36" s="158">
        <f t="shared" si="0"/>
        <v>12828</v>
      </c>
      <c r="D36" s="159">
        <v>1805</v>
      </c>
      <c r="E36" s="160">
        <v>0</v>
      </c>
      <c r="F36" s="159">
        <v>0</v>
      </c>
      <c r="G36" s="160">
        <v>0</v>
      </c>
      <c r="H36" s="159">
        <v>0</v>
      </c>
      <c r="I36" s="160">
        <v>0</v>
      </c>
      <c r="J36" s="159">
        <v>0</v>
      </c>
      <c r="K36" s="160">
        <v>0</v>
      </c>
      <c r="L36" s="161">
        <v>11023</v>
      </c>
      <c r="M36" s="162" t="s">
        <v>297</v>
      </c>
      <c r="N36" s="276"/>
    </row>
    <row r="37" spans="1:14" s="67" customFormat="1" ht="13.9" customHeight="1" thickBot="1">
      <c r="A37" s="277" t="s">
        <v>24</v>
      </c>
      <c r="B37" s="111" t="s">
        <v>14</v>
      </c>
      <c r="C37" s="163">
        <f t="shared" si="0"/>
        <v>805</v>
      </c>
      <c r="D37" s="164">
        <v>35</v>
      </c>
      <c r="E37" s="165">
        <v>0</v>
      </c>
      <c r="F37" s="165">
        <v>0</v>
      </c>
      <c r="G37" s="165">
        <v>600</v>
      </c>
      <c r="H37" s="164">
        <v>1</v>
      </c>
      <c r="I37" s="165">
        <v>1</v>
      </c>
      <c r="J37" s="164">
        <v>168</v>
      </c>
      <c r="K37" s="165">
        <v>0</v>
      </c>
      <c r="L37" s="166">
        <v>0</v>
      </c>
      <c r="M37" s="109" t="s">
        <v>15</v>
      </c>
      <c r="N37" s="278" t="s">
        <v>25</v>
      </c>
    </row>
    <row r="38" spans="1:14" s="67" customFormat="1" ht="13.9" customHeight="1" thickBot="1">
      <c r="A38" s="277"/>
      <c r="B38" s="111" t="s">
        <v>17</v>
      </c>
      <c r="C38" s="163">
        <f t="shared" si="0"/>
        <v>632450</v>
      </c>
      <c r="D38" s="164">
        <v>49111</v>
      </c>
      <c r="E38" s="165">
        <v>0</v>
      </c>
      <c r="F38" s="165">
        <v>0</v>
      </c>
      <c r="G38" s="165">
        <v>361914</v>
      </c>
      <c r="H38" s="164">
        <v>25818</v>
      </c>
      <c r="I38" s="165">
        <v>112967</v>
      </c>
      <c r="J38" s="164">
        <v>82640</v>
      </c>
      <c r="K38" s="165">
        <v>0</v>
      </c>
      <c r="L38" s="166">
        <v>0</v>
      </c>
      <c r="M38" s="109" t="s">
        <v>18</v>
      </c>
      <c r="N38" s="278"/>
    </row>
    <row r="39" spans="1:14" s="67" customFormat="1" ht="13.9" customHeight="1">
      <c r="A39" s="279"/>
      <c r="B39" s="113" t="s">
        <v>19</v>
      </c>
      <c r="C39" s="213">
        <f t="shared" si="0"/>
        <v>269147</v>
      </c>
      <c r="D39" s="214">
        <v>15022</v>
      </c>
      <c r="E39" s="215">
        <v>0</v>
      </c>
      <c r="F39" s="215">
        <v>0</v>
      </c>
      <c r="G39" s="215">
        <v>137750</v>
      </c>
      <c r="H39" s="214">
        <v>13271</v>
      </c>
      <c r="I39" s="215">
        <v>59440</v>
      </c>
      <c r="J39" s="214">
        <v>43664</v>
      </c>
      <c r="K39" s="215">
        <v>0</v>
      </c>
      <c r="L39" s="216">
        <v>0</v>
      </c>
      <c r="M39" s="114" t="s">
        <v>297</v>
      </c>
      <c r="N39" s="280"/>
    </row>
    <row r="40" spans="1:14" s="67" customFormat="1" ht="13.9" customHeight="1" thickBot="1">
      <c r="A40" s="273" t="s">
        <v>67</v>
      </c>
      <c r="B40" s="151" t="s">
        <v>14</v>
      </c>
      <c r="C40" s="152">
        <f t="shared" si="0"/>
        <v>7</v>
      </c>
      <c r="D40" s="153">
        <v>0</v>
      </c>
      <c r="E40" s="154">
        <v>0</v>
      </c>
      <c r="F40" s="153">
        <v>0</v>
      </c>
      <c r="G40" s="154">
        <v>0</v>
      </c>
      <c r="H40" s="153">
        <v>7</v>
      </c>
      <c r="I40" s="153">
        <v>0</v>
      </c>
      <c r="J40" s="153">
        <v>0</v>
      </c>
      <c r="K40" s="154">
        <v>0</v>
      </c>
      <c r="L40" s="155">
        <v>0</v>
      </c>
      <c r="M40" s="156" t="s">
        <v>15</v>
      </c>
      <c r="N40" s="275" t="s">
        <v>68</v>
      </c>
    </row>
    <row r="41" spans="1:14" s="67" customFormat="1" ht="13.9" customHeight="1" thickBot="1">
      <c r="A41" s="274"/>
      <c r="B41" s="157" t="s">
        <v>17</v>
      </c>
      <c r="C41" s="158">
        <f t="shared" si="0"/>
        <v>221557</v>
      </c>
      <c r="D41" s="159">
        <v>0</v>
      </c>
      <c r="E41" s="160">
        <v>0</v>
      </c>
      <c r="F41" s="159">
        <v>0</v>
      </c>
      <c r="G41" s="160">
        <v>0</v>
      </c>
      <c r="H41" s="159">
        <v>221557</v>
      </c>
      <c r="I41" s="159">
        <v>0</v>
      </c>
      <c r="J41" s="159">
        <v>0</v>
      </c>
      <c r="K41" s="160">
        <v>0</v>
      </c>
      <c r="L41" s="161">
        <v>0</v>
      </c>
      <c r="M41" s="162" t="s">
        <v>18</v>
      </c>
      <c r="N41" s="276"/>
    </row>
    <row r="42" spans="1:14" s="67" customFormat="1" ht="13.9" customHeight="1" thickBot="1">
      <c r="A42" s="274"/>
      <c r="B42" s="157" t="s">
        <v>19</v>
      </c>
      <c r="C42" s="158">
        <f t="shared" si="0"/>
        <v>131941</v>
      </c>
      <c r="D42" s="159">
        <v>0</v>
      </c>
      <c r="E42" s="160">
        <v>0</v>
      </c>
      <c r="F42" s="159">
        <v>0</v>
      </c>
      <c r="G42" s="160">
        <v>0</v>
      </c>
      <c r="H42" s="159">
        <v>131941</v>
      </c>
      <c r="I42" s="159">
        <v>0</v>
      </c>
      <c r="J42" s="159">
        <v>0</v>
      </c>
      <c r="K42" s="160">
        <v>0</v>
      </c>
      <c r="L42" s="161">
        <v>0</v>
      </c>
      <c r="M42" s="162" t="s">
        <v>297</v>
      </c>
      <c r="N42" s="276"/>
    </row>
    <row r="43" spans="1:14" s="67" customFormat="1" ht="13.9" customHeight="1" thickBot="1">
      <c r="A43" s="277" t="s">
        <v>26</v>
      </c>
      <c r="B43" s="111" t="s">
        <v>14</v>
      </c>
      <c r="C43" s="163">
        <f t="shared" si="0"/>
        <v>4</v>
      </c>
      <c r="D43" s="165">
        <v>0</v>
      </c>
      <c r="E43" s="165">
        <v>0</v>
      </c>
      <c r="F43" s="165">
        <v>0</v>
      </c>
      <c r="G43" s="165">
        <v>0</v>
      </c>
      <c r="H43" s="164">
        <v>4</v>
      </c>
      <c r="I43" s="166">
        <v>0</v>
      </c>
      <c r="J43" s="166">
        <v>0</v>
      </c>
      <c r="K43" s="166">
        <v>0</v>
      </c>
      <c r="L43" s="166">
        <v>0</v>
      </c>
      <c r="M43" s="109" t="s">
        <v>15</v>
      </c>
      <c r="N43" s="278" t="s">
        <v>27</v>
      </c>
    </row>
    <row r="44" spans="1:14" s="67" customFormat="1" ht="13.9" customHeight="1" thickBot="1">
      <c r="A44" s="277"/>
      <c r="B44" s="111" t="s">
        <v>17</v>
      </c>
      <c r="C44" s="163">
        <f t="shared" si="0"/>
        <v>110471</v>
      </c>
      <c r="D44" s="165">
        <v>0</v>
      </c>
      <c r="E44" s="165">
        <v>0</v>
      </c>
      <c r="F44" s="165">
        <v>0</v>
      </c>
      <c r="G44" s="165">
        <v>0</v>
      </c>
      <c r="H44" s="164">
        <v>110471</v>
      </c>
      <c r="I44" s="166">
        <v>0</v>
      </c>
      <c r="J44" s="166">
        <v>0</v>
      </c>
      <c r="K44" s="166">
        <v>0</v>
      </c>
      <c r="L44" s="166">
        <v>0</v>
      </c>
      <c r="M44" s="109" t="s">
        <v>18</v>
      </c>
      <c r="N44" s="278"/>
    </row>
    <row r="45" spans="1:14" s="67" customFormat="1" ht="13.9" customHeight="1" thickBot="1">
      <c r="A45" s="277"/>
      <c r="B45" s="111" t="s">
        <v>19</v>
      </c>
      <c r="C45" s="163">
        <f t="shared" si="0"/>
        <v>60551</v>
      </c>
      <c r="D45" s="165">
        <v>0</v>
      </c>
      <c r="E45" s="165">
        <v>0</v>
      </c>
      <c r="F45" s="165">
        <v>0</v>
      </c>
      <c r="G45" s="165">
        <v>0</v>
      </c>
      <c r="H45" s="164">
        <v>60551</v>
      </c>
      <c r="I45" s="166">
        <v>0</v>
      </c>
      <c r="J45" s="166">
        <v>0</v>
      </c>
      <c r="K45" s="166">
        <v>0</v>
      </c>
      <c r="L45" s="166">
        <v>0</v>
      </c>
      <c r="M45" s="109" t="s">
        <v>297</v>
      </c>
      <c r="N45" s="278"/>
    </row>
    <row r="46" spans="1:14" s="67" customFormat="1" ht="13.9" customHeight="1" thickBot="1">
      <c r="A46" s="274" t="s">
        <v>356</v>
      </c>
      <c r="B46" s="157" t="s">
        <v>14</v>
      </c>
      <c r="C46" s="158">
        <f t="shared" si="0"/>
        <v>2</v>
      </c>
      <c r="D46" s="159">
        <v>0</v>
      </c>
      <c r="E46" s="160">
        <v>0</v>
      </c>
      <c r="F46" s="159">
        <v>0</v>
      </c>
      <c r="G46" s="160">
        <v>0</v>
      </c>
      <c r="H46" s="159">
        <v>0</v>
      </c>
      <c r="I46" s="160">
        <v>2</v>
      </c>
      <c r="J46" s="159">
        <v>0</v>
      </c>
      <c r="K46" s="160">
        <v>0</v>
      </c>
      <c r="L46" s="161">
        <v>0</v>
      </c>
      <c r="M46" s="162" t="s">
        <v>15</v>
      </c>
      <c r="N46" s="276" t="s">
        <v>357</v>
      </c>
    </row>
    <row r="47" spans="1:14" s="67" customFormat="1" ht="13.9" customHeight="1" thickBot="1">
      <c r="A47" s="274"/>
      <c r="B47" s="157" t="s">
        <v>17</v>
      </c>
      <c r="C47" s="158">
        <f t="shared" si="0"/>
        <v>183172</v>
      </c>
      <c r="D47" s="159">
        <v>0</v>
      </c>
      <c r="E47" s="160">
        <v>0</v>
      </c>
      <c r="F47" s="159">
        <v>0</v>
      </c>
      <c r="G47" s="160">
        <v>0</v>
      </c>
      <c r="H47" s="159">
        <v>0</v>
      </c>
      <c r="I47" s="160">
        <v>183172</v>
      </c>
      <c r="J47" s="159">
        <v>0</v>
      </c>
      <c r="K47" s="160">
        <v>0</v>
      </c>
      <c r="L47" s="161">
        <v>0</v>
      </c>
      <c r="M47" s="162" t="s">
        <v>18</v>
      </c>
      <c r="N47" s="276"/>
    </row>
    <row r="48" spans="1:14" s="67" customFormat="1" ht="13.9" customHeight="1" thickBot="1">
      <c r="A48" s="274"/>
      <c r="B48" s="157" t="s">
        <v>19</v>
      </c>
      <c r="C48" s="158">
        <f t="shared" si="0"/>
        <v>110826</v>
      </c>
      <c r="D48" s="159">
        <v>0</v>
      </c>
      <c r="E48" s="160">
        <v>0</v>
      </c>
      <c r="F48" s="159">
        <v>0</v>
      </c>
      <c r="G48" s="160">
        <v>0</v>
      </c>
      <c r="H48" s="159">
        <v>0</v>
      </c>
      <c r="I48" s="160">
        <v>110826</v>
      </c>
      <c r="J48" s="159">
        <v>0</v>
      </c>
      <c r="K48" s="160">
        <v>0</v>
      </c>
      <c r="L48" s="161">
        <v>0</v>
      </c>
      <c r="M48" s="162" t="s">
        <v>297</v>
      </c>
      <c r="N48" s="276"/>
    </row>
    <row r="49" spans="1:14" s="67" customFormat="1" ht="13.9" customHeight="1" thickBot="1">
      <c r="A49" s="277" t="s">
        <v>28</v>
      </c>
      <c r="B49" s="111" t="s">
        <v>14</v>
      </c>
      <c r="C49" s="163">
        <f t="shared" si="0"/>
        <v>3</v>
      </c>
      <c r="D49" s="164">
        <v>0</v>
      </c>
      <c r="E49" s="164">
        <v>0</v>
      </c>
      <c r="F49" s="164">
        <v>0</v>
      </c>
      <c r="G49" s="164">
        <v>0</v>
      </c>
      <c r="H49" s="164">
        <v>3</v>
      </c>
      <c r="I49" s="165">
        <v>0</v>
      </c>
      <c r="J49" s="164">
        <v>0</v>
      </c>
      <c r="K49" s="165">
        <v>0</v>
      </c>
      <c r="L49" s="166">
        <v>0</v>
      </c>
      <c r="M49" s="109" t="s">
        <v>15</v>
      </c>
      <c r="N49" s="278" t="s">
        <v>29</v>
      </c>
    </row>
    <row r="50" spans="1:14" s="67" customFormat="1" ht="13.9" customHeight="1" thickBot="1">
      <c r="A50" s="277"/>
      <c r="B50" s="111" t="s">
        <v>17</v>
      </c>
      <c r="C50" s="163">
        <f t="shared" si="0"/>
        <v>98949</v>
      </c>
      <c r="D50" s="164">
        <v>0</v>
      </c>
      <c r="E50" s="164">
        <v>0</v>
      </c>
      <c r="F50" s="164">
        <v>0</v>
      </c>
      <c r="G50" s="164">
        <v>0</v>
      </c>
      <c r="H50" s="164">
        <v>98949</v>
      </c>
      <c r="I50" s="165">
        <v>0</v>
      </c>
      <c r="J50" s="164">
        <v>0</v>
      </c>
      <c r="K50" s="165">
        <v>0</v>
      </c>
      <c r="L50" s="166">
        <v>0</v>
      </c>
      <c r="M50" s="109" t="s">
        <v>18</v>
      </c>
      <c r="N50" s="278"/>
    </row>
    <row r="51" spans="1:14" s="67" customFormat="1" ht="13.9" customHeight="1" thickBot="1">
      <c r="A51" s="277"/>
      <c r="B51" s="111" t="s">
        <v>19</v>
      </c>
      <c r="C51" s="163">
        <f t="shared" si="0"/>
        <v>57573</v>
      </c>
      <c r="D51" s="164">
        <v>0</v>
      </c>
      <c r="E51" s="164">
        <v>0</v>
      </c>
      <c r="F51" s="164">
        <v>0</v>
      </c>
      <c r="G51" s="164">
        <v>0</v>
      </c>
      <c r="H51" s="164">
        <v>57573</v>
      </c>
      <c r="I51" s="165">
        <v>0</v>
      </c>
      <c r="J51" s="164">
        <v>0</v>
      </c>
      <c r="K51" s="165">
        <v>0</v>
      </c>
      <c r="L51" s="166">
        <v>0</v>
      </c>
      <c r="M51" s="109" t="s">
        <v>297</v>
      </c>
      <c r="N51" s="278"/>
    </row>
    <row r="52" spans="1:14" s="67" customFormat="1" ht="13.9" customHeight="1" thickBot="1">
      <c r="A52" s="274" t="s">
        <v>30</v>
      </c>
      <c r="B52" s="157" t="s">
        <v>14</v>
      </c>
      <c r="C52" s="158">
        <f t="shared" si="0"/>
        <v>301</v>
      </c>
      <c r="D52" s="159">
        <v>34</v>
      </c>
      <c r="E52" s="159">
        <v>0</v>
      </c>
      <c r="F52" s="159">
        <v>8</v>
      </c>
      <c r="G52" s="159">
        <v>0</v>
      </c>
      <c r="H52" s="159">
        <v>22</v>
      </c>
      <c r="I52" s="160">
        <v>165</v>
      </c>
      <c r="J52" s="159">
        <v>5</v>
      </c>
      <c r="K52" s="160">
        <v>26</v>
      </c>
      <c r="L52" s="161">
        <v>41</v>
      </c>
      <c r="M52" s="162" t="s">
        <v>15</v>
      </c>
      <c r="N52" s="276" t="s">
        <v>31</v>
      </c>
    </row>
    <row r="53" spans="1:14" s="67" customFormat="1" ht="13.9" customHeight="1" thickBot="1">
      <c r="A53" s="274"/>
      <c r="B53" s="157" t="s">
        <v>17</v>
      </c>
      <c r="C53" s="158">
        <f t="shared" si="0"/>
        <v>10956865</v>
      </c>
      <c r="D53" s="159">
        <v>124516</v>
      </c>
      <c r="E53" s="159">
        <v>0</v>
      </c>
      <c r="F53" s="159">
        <v>457373</v>
      </c>
      <c r="G53" s="159">
        <v>0</v>
      </c>
      <c r="H53" s="159">
        <v>744409</v>
      </c>
      <c r="I53" s="160">
        <v>7986024</v>
      </c>
      <c r="J53" s="159">
        <v>40928</v>
      </c>
      <c r="K53" s="160">
        <v>429271</v>
      </c>
      <c r="L53" s="161">
        <v>1174344</v>
      </c>
      <c r="M53" s="162" t="s">
        <v>18</v>
      </c>
      <c r="N53" s="276"/>
    </row>
    <row r="54" spans="1:14" s="67" customFormat="1" ht="13.9" customHeight="1" thickBot="1">
      <c r="A54" s="274"/>
      <c r="B54" s="157" t="s">
        <v>19</v>
      </c>
      <c r="C54" s="158">
        <f t="shared" si="0"/>
        <v>5126856</v>
      </c>
      <c r="D54" s="159">
        <v>38887</v>
      </c>
      <c r="E54" s="159">
        <v>0</v>
      </c>
      <c r="F54" s="159">
        <v>156553</v>
      </c>
      <c r="G54" s="159">
        <v>0</v>
      </c>
      <c r="H54" s="159">
        <v>432890</v>
      </c>
      <c r="I54" s="160">
        <v>3676488</v>
      </c>
      <c r="J54" s="159">
        <v>18178</v>
      </c>
      <c r="K54" s="160">
        <v>156704</v>
      </c>
      <c r="L54" s="161">
        <v>647156</v>
      </c>
      <c r="M54" s="162" t="s">
        <v>297</v>
      </c>
      <c r="N54" s="276"/>
    </row>
    <row r="55" spans="1:14" s="67" customFormat="1" ht="13.9" customHeight="1" thickBot="1">
      <c r="A55" s="277" t="s">
        <v>216</v>
      </c>
      <c r="B55" s="111" t="s">
        <v>14</v>
      </c>
      <c r="C55" s="163">
        <f t="shared" si="0"/>
        <v>1</v>
      </c>
      <c r="D55" s="164">
        <v>0</v>
      </c>
      <c r="E55" s="164">
        <v>0</v>
      </c>
      <c r="F55" s="164">
        <v>0</v>
      </c>
      <c r="G55" s="164">
        <v>1</v>
      </c>
      <c r="H55" s="164">
        <v>0</v>
      </c>
      <c r="I55" s="164">
        <v>0</v>
      </c>
      <c r="J55" s="164">
        <v>0</v>
      </c>
      <c r="K55" s="165">
        <v>0</v>
      </c>
      <c r="L55" s="166">
        <v>0</v>
      </c>
      <c r="M55" s="109" t="s">
        <v>15</v>
      </c>
      <c r="N55" s="278" t="s">
        <v>217</v>
      </c>
    </row>
    <row r="56" spans="1:14" s="67" customFormat="1" ht="13.9" customHeight="1" thickBot="1">
      <c r="A56" s="277"/>
      <c r="B56" s="111" t="s">
        <v>17</v>
      </c>
      <c r="C56" s="163">
        <f t="shared" si="0"/>
        <v>900</v>
      </c>
      <c r="D56" s="164">
        <v>0</v>
      </c>
      <c r="E56" s="164">
        <v>0</v>
      </c>
      <c r="F56" s="164">
        <v>0</v>
      </c>
      <c r="G56" s="164">
        <v>900</v>
      </c>
      <c r="H56" s="164">
        <v>0</v>
      </c>
      <c r="I56" s="164">
        <v>0</v>
      </c>
      <c r="J56" s="164">
        <v>0</v>
      </c>
      <c r="K56" s="165">
        <v>0</v>
      </c>
      <c r="L56" s="166">
        <v>0</v>
      </c>
      <c r="M56" s="109" t="s">
        <v>18</v>
      </c>
      <c r="N56" s="278"/>
    </row>
    <row r="57" spans="1:14" s="67" customFormat="1" ht="13.9" customHeight="1" thickBot="1">
      <c r="A57" s="277"/>
      <c r="B57" s="111" t="s">
        <v>19</v>
      </c>
      <c r="C57" s="163">
        <f t="shared" si="0"/>
        <v>900</v>
      </c>
      <c r="D57" s="164">
        <v>0</v>
      </c>
      <c r="E57" s="164">
        <v>0</v>
      </c>
      <c r="F57" s="164">
        <v>0</v>
      </c>
      <c r="G57" s="164">
        <v>900</v>
      </c>
      <c r="H57" s="164">
        <v>0</v>
      </c>
      <c r="I57" s="164">
        <v>0</v>
      </c>
      <c r="J57" s="164">
        <v>0</v>
      </c>
      <c r="K57" s="165">
        <v>0</v>
      </c>
      <c r="L57" s="166">
        <v>0</v>
      </c>
      <c r="M57" s="109" t="s">
        <v>297</v>
      </c>
      <c r="N57" s="278"/>
    </row>
    <row r="58" spans="1:14" s="67" customFormat="1" ht="13.9" customHeight="1" thickBot="1">
      <c r="A58" s="274" t="s">
        <v>32</v>
      </c>
      <c r="B58" s="157" t="s">
        <v>14</v>
      </c>
      <c r="C58" s="158">
        <f t="shared" si="0"/>
        <v>29</v>
      </c>
      <c r="D58" s="159">
        <v>3</v>
      </c>
      <c r="E58" s="159">
        <v>1</v>
      </c>
      <c r="F58" s="159">
        <v>1</v>
      </c>
      <c r="G58" s="159">
        <v>0</v>
      </c>
      <c r="H58" s="159">
        <v>15</v>
      </c>
      <c r="I58" s="159">
        <v>3</v>
      </c>
      <c r="J58" s="159">
        <v>3</v>
      </c>
      <c r="K58" s="160">
        <v>1</v>
      </c>
      <c r="L58" s="161">
        <v>2</v>
      </c>
      <c r="M58" s="162" t="s">
        <v>15</v>
      </c>
      <c r="N58" s="276" t="s">
        <v>33</v>
      </c>
    </row>
    <row r="59" spans="1:14" s="67" customFormat="1" ht="13.9" customHeight="1" thickBot="1">
      <c r="A59" s="274"/>
      <c r="B59" s="157" t="s">
        <v>17</v>
      </c>
      <c r="C59" s="158">
        <f t="shared" si="0"/>
        <v>1124182</v>
      </c>
      <c r="D59" s="159">
        <v>26285</v>
      </c>
      <c r="E59" s="159">
        <v>98811</v>
      </c>
      <c r="F59" s="159">
        <v>35425</v>
      </c>
      <c r="G59" s="159">
        <v>0</v>
      </c>
      <c r="H59" s="159">
        <v>432187</v>
      </c>
      <c r="I59" s="159">
        <v>228968</v>
      </c>
      <c r="J59" s="159">
        <v>68096</v>
      </c>
      <c r="K59" s="160">
        <v>31534</v>
      </c>
      <c r="L59" s="161">
        <v>202876</v>
      </c>
      <c r="M59" s="162" t="s">
        <v>18</v>
      </c>
      <c r="N59" s="276"/>
    </row>
    <row r="60" spans="1:14" s="67" customFormat="1" ht="13.9" customHeight="1" thickBot="1">
      <c r="A60" s="274"/>
      <c r="B60" s="157" t="s">
        <v>19</v>
      </c>
      <c r="C60" s="158">
        <f t="shared" si="0"/>
        <v>636754</v>
      </c>
      <c r="D60" s="159">
        <v>12670</v>
      </c>
      <c r="E60" s="159">
        <v>62704</v>
      </c>
      <c r="F60" s="159">
        <v>10627</v>
      </c>
      <c r="G60" s="159">
        <v>0</v>
      </c>
      <c r="H60" s="159">
        <v>248653</v>
      </c>
      <c r="I60" s="159">
        <v>126520</v>
      </c>
      <c r="J60" s="159">
        <v>30046</v>
      </c>
      <c r="K60" s="160">
        <v>13496</v>
      </c>
      <c r="L60" s="161">
        <v>132038</v>
      </c>
      <c r="M60" s="162" t="s">
        <v>297</v>
      </c>
      <c r="N60" s="276"/>
    </row>
    <row r="61" spans="1:14" s="67" customFormat="1" ht="13.9" customHeight="1" thickBot="1">
      <c r="A61" s="277" t="s">
        <v>329</v>
      </c>
      <c r="B61" s="111" t="s">
        <v>14</v>
      </c>
      <c r="C61" s="163">
        <f t="shared" si="0"/>
        <v>9</v>
      </c>
      <c r="D61" s="164">
        <v>0</v>
      </c>
      <c r="E61" s="164">
        <v>0</v>
      </c>
      <c r="F61" s="164">
        <v>0</v>
      </c>
      <c r="G61" s="164">
        <v>0</v>
      </c>
      <c r="H61" s="164">
        <v>5</v>
      </c>
      <c r="I61" s="165">
        <v>1</v>
      </c>
      <c r="J61" s="166">
        <v>0</v>
      </c>
      <c r="K61" s="166">
        <v>0</v>
      </c>
      <c r="L61" s="166">
        <v>3</v>
      </c>
      <c r="M61" s="109" t="s">
        <v>15</v>
      </c>
      <c r="N61" s="278" t="s">
        <v>324</v>
      </c>
    </row>
    <row r="62" spans="1:14" s="67" customFormat="1" ht="13.9" customHeight="1" thickBot="1">
      <c r="A62" s="277"/>
      <c r="B62" s="111" t="s">
        <v>17</v>
      </c>
      <c r="C62" s="163">
        <f t="shared" si="0"/>
        <v>198873</v>
      </c>
      <c r="D62" s="164">
        <v>0</v>
      </c>
      <c r="E62" s="164">
        <v>0</v>
      </c>
      <c r="F62" s="164">
        <v>0</v>
      </c>
      <c r="G62" s="164">
        <v>0</v>
      </c>
      <c r="H62" s="164">
        <v>134846</v>
      </c>
      <c r="I62" s="165">
        <v>28911</v>
      </c>
      <c r="J62" s="166">
        <v>0</v>
      </c>
      <c r="K62" s="166">
        <v>0</v>
      </c>
      <c r="L62" s="166">
        <v>35116</v>
      </c>
      <c r="M62" s="109" t="s">
        <v>18</v>
      </c>
      <c r="N62" s="278"/>
    </row>
    <row r="63" spans="1:14" s="67" customFormat="1" ht="13.9" customHeight="1" thickBot="1">
      <c r="A63" s="277"/>
      <c r="B63" s="111" t="s">
        <v>19</v>
      </c>
      <c r="C63" s="163">
        <f t="shared" si="0"/>
        <v>105297</v>
      </c>
      <c r="D63" s="164">
        <v>0</v>
      </c>
      <c r="E63" s="164">
        <v>0</v>
      </c>
      <c r="F63" s="164">
        <v>0</v>
      </c>
      <c r="G63" s="164">
        <v>0</v>
      </c>
      <c r="H63" s="164">
        <v>72076</v>
      </c>
      <c r="I63" s="165">
        <v>15023</v>
      </c>
      <c r="J63" s="166">
        <v>0</v>
      </c>
      <c r="K63" s="166">
        <v>0</v>
      </c>
      <c r="L63" s="166">
        <v>18198</v>
      </c>
      <c r="M63" s="109" t="s">
        <v>297</v>
      </c>
      <c r="N63" s="278"/>
    </row>
    <row r="64" spans="1:14" s="67" customFormat="1" ht="13.9" customHeight="1" thickBot="1">
      <c r="A64" s="274" t="s">
        <v>34</v>
      </c>
      <c r="B64" s="157" t="s">
        <v>14</v>
      </c>
      <c r="C64" s="158">
        <f t="shared" si="0"/>
        <v>17</v>
      </c>
      <c r="D64" s="159">
        <v>2</v>
      </c>
      <c r="E64" s="159">
        <v>0</v>
      </c>
      <c r="F64" s="159">
        <v>1</v>
      </c>
      <c r="G64" s="159">
        <v>0</v>
      </c>
      <c r="H64" s="159">
        <v>11</v>
      </c>
      <c r="I64" s="160">
        <v>0</v>
      </c>
      <c r="J64" s="159">
        <v>2</v>
      </c>
      <c r="K64" s="160">
        <v>0</v>
      </c>
      <c r="L64" s="161">
        <v>1</v>
      </c>
      <c r="M64" s="162" t="s">
        <v>15</v>
      </c>
      <c r="N64" s="276" t="s">
        <v>35</v>
      </c>
    </row>
    <row r="65" spans="1:14" s="67" customFormat="1" ht="13.9" customHeight="1" thickBot="1">
      <c r="A65" s="274"/>
      <c r="B65" s="157" t="s">
        <v>17</v>
      </c>
      <c r="C65" s="158">
        <f t="shared" si="0"/>
        <v>371431</v>
      </c>
      <c r="D65" s="159">
        <v>3358</v>
      </c>
      <c r="E65" s="159">
        <v>0</v>
      </c>
      <c r="F65" s="159">
        <v>1679</v>
      </c>
      <c r="G65" s="159">
        <v>0</v>
      </c>
      <c r="H65" s="159">
        <v>321105</v>
      </c>
      <c r="I65" s="160">
        <v>0</v>
      </c>
      <c r="J65" s="159">
        <v>36759</v>
      </c>
      <c r="K65" s="160">
        <v>0</v>
      </c>
      <c r="L65" s="161">
        <v>8530</v>
      </c>
      <c r="M65" s="162" t="s">
        <v>18</v>
      </c>
      <c r="N65" s="276"/>
    </row>
    <row r="66" spans="1:14" s="67" customFormat="1" ht="13.9" customHeight="1" thickBot="1">
      <c r="A66" s="274"/>
      <c r="B66" s="157" t="s">
        <v>19</v>
      </c>
      <c r="C66" s="158">
        <f t="shared" si="0"/>
        <v>217642</v>
      </c>
      <c r="D66" s="159">
        <v>1006</v>
      </c>
      <c r="E66" s="159">
        <v>0</v>
      </c>
      <c r="F66" s="159">
        <v>503</v>
      </c>
      <c r="G66" s="159">
        <v>0</v>
      </c>
      <c r="H66" s="159">
        <v>191140</v>
      </c>
      <c r="I66" s="160">
        <v>0</v>
      </c>
      <c r="J66" s="159">
        <v>20876</v>
      </c>
      <c r="K66" s="160">
        <v>0</v>
      </c>
      <c r="L66" s="161">
        <v>4117</v>
      </c>
      <c r="M66" s="162" t="s">
        <v>297</v>
      </c>
      <c r="N66" s="276"/>
    </row>
    <row r="67" spans="1:14" s="67" customFormat="1" ht="13.9" customHeight="1" thickBot="1">
      <c r="A67" s="277" t="s">
        <v>36</v>
      </c>
      <c r="B67" s="111" t="s">
        <v>14</v>
      </c>
      <c r="C67" s="163">
        <f t="shared" si="0"/>
        <v>26</v>
      </c>
      <c r="D67" s="164">
        <v>4</v>
      </c>
      <c r="E67" s="164">
        <v>0</v>
      </c>
      <c r="F67" s="164">
        <v>0</v>
      </c>
      <c r="G67" s="164">
        <v>0</v>
      </c>
      <c r="H67" s="164">
        <v>3</v>
      </c>
      <c r="I67" s="165">
        <v>17</v>
      </c>
      <c r="J67" s="164">
        <v>0</v>
      </c>
      <c r="K67" s="165">
        <v>0</v>
      </c>
      <c r="L67" s="166">
        <v>2</v>
      </c>
      <c r="M67" s="109" t="s">
        <v>15</v>
      </c>
      <c r="N67" s="278" t="s">
        <v>37</v>
      </c>
    </row>
    <row r="68" spans="1:14" s="67" customFormat="1" ht="13.9" customHeight="1" thickBot="1">
      <c r="A68" s="277"/>
      <c r="B68" s="111" t="s">
        <v>17</v>
      </c>
      <c r="C68" s="163">
        <f t="shared" si="0"/>
        <v>613476</v>
      </c>
      <c r="D68" s="164">
        <v>5160</v>
      </c>
      <c r="E68" s="164">
        <v>0</v>
      </c>
      <c r="F68" s="164">
        <v>0</v>
      </c>
      <c r="G68" s="164">
        <v>0</v>
      </c>
      <c r="H68" s="164">
        <v>83823</v>
      </c>
      <c r="I68" s="165">
        <v>359034</v>
      </c>
      <c r="J68" s="164">
        <v>0</v>
      </c>
      <c r="K68" s="165">
        <v>0</v>
      </c>
      <c r="L68" s="166">
        <v>165459</v>
      </c>
      <c r="M68" s="109" t="s">
        <v>18</v>
      </c>
      <c r="N68" s="278"/>
    </row>
    <row r="69" spans="1:14" s="67" customFormat="1" ht="13.9" customHeight="1">
      <c r="A69" s="279"/>
      <c r="B69" s="113" t="s">
        <v>19</v>
      </c>
      <c r="C69" s="213">
        <f t="shared" si="0"/>
        <v>328522</v>
      </c>
      <c r="D69" s="214">
        <v>1548</v>
      </c>
      <c r="E69" s="214">
        <v>0</v>
      </c>
      <c r="F69" s="214">
        <v>0</v>
      </c>
      <c r="G69" s="214">
        <v>0</v>
      </c>
      <c r="H69" s="214">
        <v>47344</v>
      </c>
      <c r="I69" s="215">
        <v>170814</v>
      </c>
      <c r="J69" s="214">
        <v>0</v>
      </c>
      <c r="K69" s="215">
        <v>0</v>
      </c>
      <c r="L69" s="216">
        <v>108816</v>
      </c>
      <c r="M69" s="114" t="s">
        <v>297</v>
      </c>
      <c r="N69" s="280"/>
    </row>
    <row r="70" spans="1:14" s="67" customFormat="1" ht="13.9" customHeight="1" thickBot="1">
      <c r="A70" s="273" t="s">
        <v>38</v>
      </c>
      <c r="B70" s="151" t="s">
        <v>14</v>
      </c>
      <c r="C70" s="152">
        <f t="shared" si="0"/>
        <v>22</v>
      </c>
      <c r="D70" s="153">
        <v>0</v>
      </c>
      <c r="E70" s="154">
        <v>0</v>
      </c>
      <c r="F70" s="153">
        <v>9</v>
      </c>
      <c r="G70" s="154">
        <v>0</v>
      </c>
      <c r="H70" s="153">
        <v>0</v>
      </c>
      <c r="I70" s="154">
        <v>4</v>
      </c>
      <c r="J70" s="153">
        <v>0</v>
      </c>
      <c r="K70" s="154">
        <v>3</v>
      </c>
      <c r="L70" s="155">
        <v>6</v>
      </c>
      <c r="M70" s="156" t="s">
        <v>15</v>
      </c>
      <c r="N70" s="275" t="s">
        <v>39</v>
      </c>
    </row>
    <row r="71" spans="1:14" s="67" customFormat="1" ht="13.9" customHeight="1" thickBot="1">
      <c r="A71" s="274"/>
      <c r="B71" s="157" t="s">
        <v>17</v>
      </c>
      <c r="C71" s="158">
        <f>SUM(D71:L71)</f>
        <v>1116561</v>
      </c>
      <c r="D71" s="159">
        <v>0</v>
      </c>
      <c r="E71" s="160">
        <v>0</v>
      </c>
      <c r="F71" s="159">
        <v>587012</v>
      </c>
      <c r="G71" s="160">
        <v>0</v>
      </c>
      <c r="H71" s="159">
        <v>0</v>
      </c>
      <c r="I71" s="160">
        <v>299943</v>
      </c>
      <c r="J71" s="159">
        <v>0</v>
      </c>
      <c r="K71" s="160">
        <v>28708</v>
      </c>
      <c r="L71" s="161">
        <v>200898</v>
      </c>
      <c r="M71" s="162" t="s">
        <v>18</v>
      </c>
      <c r="N71" s="276"/>
    </row>
    <row r="72" spans="1:14" s="67" customFormat="1" ht="13.9" customHeight="1" thickBot="1">
      <c r="A72" s="274"/>
      <c r="B72" s="157" t="s">
        <v>19</v>
      </c>
      <c r="C72" s="158">
        <f t="shared" si="0"/>
        <v>523124</v>
      </c>
      <c r="D72" s="159">
        <v>0</v>
      </c>
      <c r="E72" s="160">
        <v>0</v>
      </c>
      <c r="F72" s="159">
        <v>214556</v>
      </c>
      <c r="G72" s="160">
        <v>0</v>
      </c>
      <c r="H72" s="159">
        <v>0</v>
      </c>
      <c r="I72" s="160">
        <v>164842</v>
      </c>
      <c r="J72" s="159">
        <v>0</v>
      </c>
      <c r="K72" s="160">
        <v>13758</v>
      </c>
      <c r="L72" s="161">
        <v>129968</v>
      </c>
      <c r="M72" s="162" t="s">
        <v>297</v>
      </c>
      <c r="N72" s="276"/>
    </row>
    <row r="73" spans="1:14" s="67" customFormat="1" ht="13.9" customHeight="1" thickBot="1">
      <c r="A73" s="277" t="s">
        <v>40</v>
      </c>
      <c r="B73" s="111" t="s">
        <v>14</v>
      </c>
      <c r="C73" s="163">
        <f t="shared" si="0"/>
        <v>2</v>
      </c>
      <c r="D73" s="164">
        <v>1</v>
      </c>
      <c r="E73" s="164">
        <v>0</v>
      </c>
      <c r="F73" s="164">
        <v>1</v>
      </c>
      <c r="G73" s="164">
        <v>0</v>
      </c>
      <c r="H73" s="164">
        <v>0</v>
      </c>
      <c r="I73" s="165">
        <v>0</v>
      </c>
      <c r="J73" s="165">
        <v>0</v>
      </c>
      <c r="K73" s="165">
        <v>0</v>
      </c>
      <c r="L73" s="166">
        <v>0</v>
      </c>
      <c r="M73" s="109" t="s">
        <v>15</v>
      </c>
      <c r="N73" s="278" t="s">
        <v>41</v>
      </c>
    </row>
    <row r="74" spans="1:14" s="67" customFormat="1" ht="13.9" customHeight="1" thickBot="1">
      <c r="A74" s="277"/>
      <c r="B74" s="111" t="s">
        <v>17</v>
      </c>
      <c r="C74" s="163">
        <f t="shared" si="0"/>
        <v>48385</v>
      </c>
      <c r="D74" s="164">
        <v>346</v>
      </c>
      <c r="E74" s="164">
        <v>0</v>
      </c>
      <c r="F74" s="164">
        <v>48039</v>
      </c>
      <c r="G74" s="164">
        <v>0</v>
      </c>
      <c r="H74" s="164">
        <v>0</v>
      </c>
      <c r="I74" s="165">
        <v>0</v>
      </c>
      <c r="J74" s="165">
        <v>0</v>
      </c>
      <c r="K74" s="165">
        <v>0</v>
      </c>
      <c r="L74" s="166">
        <v>0</v>
      </c>
      <c r="M74" s="109" t="s">
        <v>18</v>
      </c>
      <c r="N74" s="278"/>
    </row>
    <row r="75" spans="1:14" s="67" customFormat="1" ht="13.9" customHeight="1" thickBot="1">
      <c r="A75" s="277"/>
      <c r="B75" s="111" t="s">
        <v>19</v>
      </c>
      <c r="C75" s="163">
        <f t="shared" ref="C75:C153" si="1">SUM(D75:L75)</f>
        <v>14515</v>
      </c>
      <c r="D75" s="164">
        <v>103</v>
      </c>
      <c r="E75" s="164">
        <v>0</v>
      </c>
      <c r="F75" s="164">
        <v>14412</v>
      </c>
      <c r="G75" s="164">
        <v>0</v>
      </c>
      <c r="H75" s="164">
        <v>0</v>
      </c>
      <c r="I75" s="165">
        <v>0</v>
      </c>
      <c r="J75" s="165">
        <v>0</v>
      </c>
      <c r="K75" s="165">
        <v>0</v>
      </c>
      <c r="L75" s="166">
        <v>0</v>
      </c>
      <c r="M75" s="109" t="s">
        <v>297</v>
      </c>
      <c r="N75" s="278"/>
    </row>
    <row r="76" spans="1:14" s="67" customFormat="1" ht="13.9" customHeight="1" thickBot="1">
      <c r="A76" s="274" t="s">
        <v>69</v>
      </c>
      <c r="B76" s="157" t="s">
        <v>14</v>
      </c>
      <c r="C76" s="158">
        <f t="shared" si="1"/>
        <v>191</v>
      </c>
      <c r="D76" s="160">
        <v>3</v>
      </c>
      <c r="E76" s="160">
        <v>0</v>
      </c>
      <c r="F76" s="160">
        <v>0</v>
      </c>
      <c r="G76" s="160">
        <v>171</v>
      </c>
      <c r="H76" s="160">
        <v>10</v>
      </c>
      <c r="I76" s="160">
        <v>0</v>
      </c>
      <c r="J76" s="159">
        <v>0</v>
      </c>
      <c r="K76" s="160">
        <v>1</v>
      </c>
      <c r="L76" s="161">
        <v>6</v>
      </c>
      <c r="M76" s="162" t="s">
        <v>15</v>
      </c>
      <c r="N76" s="276" t="s">
        <v>337</v>
      </c>
    </row>
    <row r="77" spans="1:14" s="67" customFormat="1" ht="13.9" customHeight="1" thickBot="1">
      <c r="A77" s="274"/>
      <c r="B77" s="157" t="s">
        <v>17</v>
      </c>
      <c r="C77" s="158">
        <f t="shared" si="1"/>
        <v>658080</v>
      </c>
      <c r="D77" s="160">
        <v>8907</v>
      </c>
      <c r="E77" s="160">
        <v>0</v>
      </c>
      <c r="F77" s="160">
        <v>0</v>
      </c>
      <c r="G77" s="160">
        <v>110646</v>
      </c>
      <c r="H77" s="160">
        <v>235129</v>
      </c>
      <c r="I77" s="160">
        <v>0</v>
      </c>
      <c r="J77" s="159">
        <v>0</v>
      </c>
      <c r="K77" s="160">
        <v>45811</v>
      </c>
      <c r="L77" s="161">
        <v>257587</v>
      </c>
      <c r="M77" s="162" t="s">
        <v>18</v>
      </c>
      <c r="N77" s="276"/>
    </row>
    <row r="78" spans="1:14" s="67" customFormat="1" ht="13.9" customHeight="1" thickBot="1">
      <c r="A78" s="274"/>
      <c r="B78" s="157" t="s">
        <v>19</v>
      </c>
      <c r="C78" s="158">
        <f t="shared" si="1"/>
        <v>358467</v>
      </c>
      <c r="D78" s="160">
        <v>2863</v>
      </c>
      <c r="E78" s="160">
        <v>0</v>
      </c>
      <c r="F78" s="160">
        <v>0</v>
      </c>
      <c r="G78" s="160">
        <v>85490</v>
      </c>
      <c r="H78" s="160">
        <v>124710</v>
      </c>
      <c r="I78" s="160">
        <v>0</v>
      </c>
      <c r="J78" s="159">
        <v>0</v>
      </c>
      <c r="K78" s="160">
        <v>13744</v>
      </c>
      <c r="L78" s="161">
        <v>131660</v>
      </c>
      <c r="M78" s="162" t="s">
        <v>297</v>
      </c>
      <c r="N78" s="276"/>
    </row>
    <row r="79" spans="1:14" s="67" customFormat="1" ht="13.9" customHeight="1" thickBot="1">
      <c r="A79" s="277" t="s">
        <v>42</v>
      </c>
      <c r="B79" s="111" t="s">
        <v>14</v>
      </c>
      <c r="C79" s="163">
        <f t="shared" si="1"/>
        <v>101</v>
      </c>
      <c r="D79" s="164">
        <v>2</v>
      </c>
      <c r="E79" s="164">
        <v>0</v>
      </c>
      <c r="F79" s="164">
        <v>0</v>
      </c>
      <c r="G79" s="164">
        <v>1</v>
      </c>
      <c r="H79" s="164">
        <v>24</v>
      </c>
      <c r="I79" s="165">
        <v>33</v>
      </c>
      <c r="J79" s="166">
        <v>7</v>
      </c>
      <c r="K79" s="166">
        <v>13</v>
      </c>
      <c r="L79" s="166">
        <v>21</v>
      </c>
      <c r="M79" s="109" t="s">
        <v>15</v>
      </c>
      <c r="N79" s="278" t="s">
        <v>43</v>
      </c>
    </row>
    <row r="80" spans="1:14" s="67" customFormat="1" ht="13.9" customHeight="1" thickBot="1">
      <c r="A80" s="277"/>
      <c r="B80" s="111" t="s">
        <v>17</v>
      </c>
      <c r="C80" s="163">
        <f t="shared" si="1"/>
        <v>6010564</v>
      </c>
      <c r="D80" s="164">
        <v>45088</v>
      </c>
      <c r="E80" s="164">
        <v>0</v>
      </c>
      <c r="F80" s="164">
        <v>0</v>
      </c>
      <c r="G80" s="164">
        <v>439</v>
      </c>
      <c r="H80" s="164">
        <v>689490</v>
      </c>
      <c r="I80" s="165">
        <v>3518664</v>
      </c>
      <c r="J80" s="166">
        <v>166010</v>
      </c>
      <c r="K80" s="166">
        <v>547969</v>
      </c>
      <c r="L80" s="166">
        <v>1042904</v>
      </c>
      <c r="M80" s="109" t="s">
        <v>18</v>
      </c>
      <c r="N80" s="278"/>
    </row>
    <row r="81" spans="1:14" s="67" customFormat="1" ht="13.9" customHeight="1" thickBot="1">
      <c r="A81" s="277"/>
      <c r="B81" s="111" t="s">
        <v>19</v>
      </c>
      <c r="C81" s="163">
        <f t="shared" si="1"/>
        <v>3143673</v>
      </c>
      <c r="D81" s="164">
        <v>22517</v>
      </c>
      <c r="E81" s="164">
        <v>0</v>
      </c>
      <c r="F81" s="164">
        <v>0</v>
      </c>
      <c r="G81" s="164">
        <v>346</v>
      </c>
      <c r="H81" s="164">
        <v>385576</v>
      </c>
      <c r="I81" s="165">
        <v>1780556</v>
      </c>
      <c r="J81" s="166">
        <v>80355</v>
      </c>
      <c r="K81" s="166">
        <v>275034</v>
      </c>
      <c r="L81" s="166">
        <v>599289</v>
      </c>
      <c r="M81" s="109" t="s">
        <v>297</v>
      </c>
      <c r="N81" s="278"/>
    </row>
    <row r="82" spans="1:14" s="67" customFormat="1" ht="13.9" customHeight="1" thickBot="1">
      <c r="A82" s="274" t="s">
        <v>44</v>
      </c>
      <c r="B82" s="157" t="s">
        <v>14</v>
      </c>
      <c r="C82" s="158">
        <f t="shared" si="1"/>
        <v>50</v>
      </c>
      <c r="D82" s="159">
        <v>0</v>
      </c>
      <c r="E82" s="160">
        <v>0</v>
      </c>
      <c r="F82" s="161">
        <v>23</v>
      </c>
      <c r="G82" s="161">
        <v>0</v>
      </c>
      <c r="H82" s="161">
        <v>0</v>
      </c>
      <c r="I82" s="161">
        <v>0</v>
      </c>
      <c r="J82" s="161">
        <v>0</v>
      </c>
      <c r="K82" s="161">
        <v>11</v>
      </c>
      <c r="L82" s="161">
        <v>16</v>
      </c>
      <c r="M82" s="162" t="s">
        <v>15</v>
      </c>
      <c r="N82" s="276" t="s">
        <v>45</v>
      </c>
    </row>
    <row r="83" spans="1:14" s="67" customFormat="1" ht="13.9" customHeight="1" thickBot="1">
      <c r="A83" s="274"/>
      <c r="B83" s="157" t="s">
        <v>17</v>
      </c>
      <c r="C83" s="158">
        <f t="shared" si="1"/>
        <v>5840998</v>
      </c>
      <c r="D83" s="159">
        <v>0</v>
      </c>
      <c r="E83" s="160">
        <v>0</v>
      </c>
      <c r="F83" s="161">
        <v>1507416</v>
      </c>
      <c r="G83" s="161">
        <v>0</v>
      </c>
      <c r="H83" s="161">
        <v>0</v>
      </c>
      <c r="I83" s="161">
        <v>0</v>
      </c>
      <c r="J83" s="161">
        <v>0</v>
      </c>
      <c r="K83" s="161">
        <v>1766725</v>
      </c>
      <c r="L83" s="161">
        <v>2566857</v>
      </c>
      <c r="M83" s="162" t="s">
        <v>18</v>
      </c>
      <c r="N83" s="276"/>
    </row>
    <row r="84" spans="1:14" s="67" customFormat="1" ht="13.9" customHeight="1" thickBot="1">
      <c r="A84" s="274"/>
      <c r="B84" s="157" t="s">
        <v>19</v>
      </c>
      <c r="C84" s="158">
        <f t="shared" si="1"/>
        <v>3243605</v>
      </c>
      <c r="D84" s="159">
        <v>0</v>
      </c>
      <c r="E84" s="160">
        <v>0</v>
      </c>
      <c r="F84" s="161">
        <v>479549</v>
      </c>
      <c r="G84" s="161">
        <v>0</v>
      </c>
      <c r="H84" s="161">
        <v>0</v>
      </c>
      <c r="I84" s="161">
        <v>0</v>
      </c>
      <c r="J84" s="161">
        <v>0</v>
      </c>
      <c r="K84" s="161">
        <v>1118660</v>
      </c>
      <c r="L84" s="161">
        <v>1645396</v>
      </c>
      <c r="M84" s="162" t="s">
        <v>297</v>
      </c>
      <c r="N84" s="276"/>
    </row>
    <row r="85" spans="1:14" s="67" customFormat="1" ht="13.9" customHeight="1" thickBot="1">
      <c r="A85" s="277" t="s">
        <v>358</v>
      </c>
      <c r="B85" s="111" t="s">
        <v>14</v>
      </c>
      <c r="C85" s="163">
        <f t="shared" si="1"/>
        <v>1</v>
      </c>
      <c r="D85" s="165">
        <v>0</v>
      </c>
      <c r="E85" s="165">
        <v>0</v>
      </c>
      <c r="F85" s="165">
        <v>0</v>
      </c>
      <c r="G85" s="165">
        <v>0</v>
      </c>
      <c r="H85" s="164">
        <v>0</v>
      </c>
      <c r="I85" s="165">
        <v>0</v>
      </c>
      <c r="J85" s="164">
        <v>1</v>
      </c>
      <c r="K85" s="165">
        <v>0</v>
      </c>
      <c r="L85" s="166">
        <v>0</v>
      </c>
      <c r="M85" s="109" t="s">
        <v>15</v>
      </c>
      <c r="N85" s="278" t="s">
        <v>359</v>
      </c>
    </row>
    <row r="86" spans="1:14" s="67" customFormat="1" ht="13.9" customHeight="1" thickBot="1">
      <c r="A86" s="277"/>
      <c r="B86" s="111" t="s">
        <v>17</v>
      </c>
      <c r="C86" s="163">
        <f t="shared" si="1"/>
        <v>21024</v>
      </c>
      <c r="D86" s="165">
        <v>0</v>
      </c>
      <c r="E86" s="165">
        <v>0</v>
      </c>
      <c r="F86" s="165">
        <v>0</v>
      </c>
      <c r="G86" s="165">
        <v>0</v>
      </c>
      <c r="H86" s="164">
        <v>0</v>
      </c>
      <c r="I86" s="165">
        <v>0</v>
      </c>
      <c r="J86" s="164">
        <v>21024</v>
      </c>
      <c r="K86" s="165">
        <v>0</v>
      </c>
      <c r="L86" s="166">
        <v>0</v>
      </c>
      <c r="M86" s="109" t="s">
        <v>18</v>
      </c>
      <c r="N86" s="278"/>
    </row>
    <row r="87" spans="1:14" s="67" customFormat="1" ht="13.9" customHeight="1" thickBot="1">
      <c r="A87" s="277"/>
      <c r="B87" s="111" t="s">
        <v>19</v>
      </c>
      <c r="C87" s="163">
        <f t="shared" si="1"/>
        <v>10298</v>
      </c>
      <c r="D87" s="165">
        <v>0</v>
      </c>
      <c r="E87" s="165">
        <v>0</v>
      </c>
      <c r="F87" s="165">
        <v>0</v>
      </c>
      <c r="G87" s="165">
        <v>0</v>
      </c>
      <c r="H87" s="164">
        <v>0</v>
      </c>
      <c r="I87" s="165">
        <v>0</v>
      </c>
      <c r="J87" s="164">
        <v>10298</v>
      </c>
      <c r="K87" s="165">
        <v>0</v>
      </c>
      <c r="L87" s="166">
        <v>0</v>
      </c>
      <c r="M87" s="109" t="s">
        <v>297</v>
      </c>
      <c r="N87" s="278"/>
    </row>
    <row r="88" spans="1:14" s="67" customFormat="1" ht="13.9" customHeight="1" thickBot="1">
      <c r="A88" s="274" t="s">
        <v>106</v>
      </c>
      <c r="B88" s="157" t="s">
        <v>14</v>
      </c>
      <c r="C88" s="158">
        <f t="shared" si="1"/>
        <v>54</v>
      </c>
      <c r="D88" s="159">
        <v>2</v>
      </c>
      <c r="E88" s="160">
        <v>0</v>
      </c>
      <c r="F88" s="160">
        <v>0</v>
      </c>
      <c r="G88" s="160">
        <v>24</v>
      </c>
      <c r="H88" s="159">
        <v>0</v>
      </c>
      <c r="I88" s="160">
        <v>3</v>
      </c>
      <c r="J88" s="159">
        <v>25</v>
      </c>
      <c r="K88" s="160">
        <v>0</v>
      </c>
      <c r="L88" s="161">
        <v>0</v>
      </c>
      <c r="M88" s="162" t="s">
        <v>15</v>
      </c>
      <c r="N88" s="276" t="s">
        <v>107</v>
      </c>
    </row>
    <row r="89" spans="1:14" s="67" customFormat="1" ht="13.9" customHeight="1" thickBot="1">
      <c r="A89" s="274"/>
      <c r="B89" s="157" t="s">
        <v>17</v>
      </c>
      <c r="C89" s="158">
        <f t="shared" si="1"/>
        <v>31125</v>
      </c>
      <c r="D89" s="159">
        <v>7243</v>
      </c>
      <c r="E89" s="160">
        <v>0</v>
      </c>
      <c r="F89" s="160">
        <v>0</v>
      </c>
      <c r="G89" s="160">
        <v>10930</v>
      </c>
      <c r="H89" s="159">
        <v>0</v>
      </c>
      <c r="I89" s="160">
        <v>1494</v>
      </c>
      <c r="J89" s="159">
        <v>11458</v>
      </c>
      <c r="K89" s="160">
        <v>0</v>
      </c>
      <c r="L89" s="161">
        <v>0</v>
      </c>
      <c r="M89" s="162" t="s">
        <v>18</v>
      </c>
      <c r="N89" s="276"/>
    </row>
    <row r="90" spans="1:14" s="67" customFormat="1" ht="13.9" customHeight="1" thickBot="1">
      <c r="A90" s="274"/>
      <c r="B90" s="157" t="s">
        <v>19</v>
      </c>
      <c r="C90" s="158">
        <f t="shared" si="1"/>
        <v>11906</v>
      </c>
      <c r="D90" s="159">
        <v>2172</v>
      </c>
      <c r="E90" s="160">
        <v>0</v>
      </c>
      <c r="F90" s="160">
        <v>0</v>
      </c>
      <c r="G90" s="160">
        <v>3619</v>
      </c>
      <c r="H90" s="159">
        <v>0</v>
      </c>
      <c r="I90" s="160">
        <v>579</v>
      </c>
      <c r="J90" s="159">
        <v>5536</v>
      </c>
      <c r="K90" s="160">
        <v>0</v>
      </c>
      <c r="L90" s="161">
        <v>0</v>
      </c>
      <c r="M90" s="162" t="s">
        <v>297</v>
      </c>
      <c r="N90" s="276"/>
    </row>
    <row r="91" spans="1:14" s="67" customFormat="1" ht="13.9" customHeight="1" thickBot="1">
      <c r="A91" s="277" t="s">
        <v>182</v>
      </c>
      <c r="B91" s="111" t="s">
        <v>14</v>
      </c>
      <c r="C91" s="163">
        <f t="shared" si="1"/>
        <v>4</v>
      </c>
      <c r="D91" s="165">
        <v>1</v>
      </c>
      <c r="E91" s="165">
        <v>0</v>
      </c>
      <c r="F91" s="165">
        <v>0</v>
      </c>
      <c r="G91" s="165">
        <v>0</v>
      </c>
      <c r="H91" s="164">
        <v>0</v>
      </c>
      <c r="I91" s="165">
        <v>2</v>
      </c>
      <c r="J91" s="164">
        <v>1</v>
      </c>
      <c r="K91" s="165">
        <v>0</v>
      </c>
      <c r="L91" s="166">
        <v>0</v>
      </c>
      <c r="M91" s="109" t="s">
        <v>15</v>
      </c>
      <c r="N91" s="278" t="s">
        <v>183</v>
      </c>
    </row>
    <row r="92" spans="1:14" s="67" customFormat="1" ht="13.9" customHeight="1" thickBot="1">
      <c r="A92" s="277"/>
      <c r="B92" s="111" t="s">
        <v>17</v>
      </c>
      <c r="C92" s="163">
        <f t="shared" si="1"/>
        <v>10387</v>
      </c>
      <c r="D92" s="165">
        <v>2975</v>
      </c>
      <c r="E92" s="165">
        <v>0</v>
      </c>
      <c r="F92" s="165">
        <v>0</v>
      </c>
      <c r="G92" s="165">
        <v>0</v>
      </c>
      <c r="H92" s="164">
        <v>0</v>
      </c>
      <c r="I92" s="165">
        <v>5776</v>
      </c>
      <c r="J92" s="164">
        <v>1636</v>
      </c>
      <c r="K92" s="165">
        <v>0</v>
      </c>
      <c r="L92" s="166">
        <v>0</v>
      </c>
      <c r="M92" s="109" t="s">
        <v>18</v>
      </c>
      <c r="N92" s="278"/>
    </row>
    <row r="93" spans="1:14" s="67" customFormat="1" ht="13.9" customHeight="1" thickBot="1">
      <c r="A93" s="277"/>
      <c r="B93" s="111" t="s">
        <v>19</v>
      </c>
      <c r="C93" s="163">
        <f t="shared" si="1"/>
        <v>5515</v>
      </c>
      <c r="D93" s="165">
        <v>1523</v>
      </c>
      <c r="E93" s="165">
        <v>0</v>
      </c>
      <c r="F93" s="165">
        <v>0</v>
      </c>
      <c r="G93" s="165">
        <v>0</v>
      </c>
      <c r="H93" s="164">
        <v>0</v>
      </c>
      <c r="I93" s="165">
        <v>3234</v>
      </c>
      <c r="J93" s="164">
        <v>758</v>
      </c>
      <c r="K93" s="165">
        <v>0</v>
      </c>
      <c r="L93" s="166">
        <v>0</v>
      </c>
      <c r="M93" s="109" t="s">
        <v>297</v>
      </c>
      <c r="N93" s="278"/>
    </row>
    <row r="94" spans="1:14" s="67" customFormat="1" ht="13.5" customHeight="1" thickBot="1">
      <c r="A94" s="274" t="s">
        <v>335</v>
      </c>
      <c r="B94" s="157" t="s">
        <v>14</v>
      </c>
      <c r="C94" s="158">
        <f t="shared" si="1"/>
        <v>2</v>
      </c>
      <c r="D94" s="159">
        <v>0</v>
      </c>
      <c r="E94" s="160">
        <v>0</v>
      </c>
      <c r="F94" s="161">
        <v>0</v>
      </c>
      <c r="G94" s="161">
        <v>0</v>
      </c>
      <c r="H94" s="161">
        <v>2</v>
      </c>
      <c r="I94" s="161">
        <v>0</v>
      </c>
      <c r="J94" s="161">
        <v>0</v>
      </c>
      <c r="K94" s="161">
        <v>0</v>
      </c>
      <c r="L94" s="161">
        <v>0</v>
      </c>
      <c r="M94" s="162" t="s">
        <v>15</v>
      </c>
      <c r="N94" s="276" t="s">
        <v>338</v>
      </c>
    </row>
    <row r="95" spans="1:14" s="67" customFormat="1" ht="13.5" customHeight="1" thickBot="1">
      <c r="A95" s="274"/>
      <c r="B95" s="157" t="s">
        <v>17</v>
      </c>
      <c r="C95" s="158">
        <f t="shared" si="1"/>
        <v>64594</v>
      </c>
      <c r="D95" s="159">
        <v>0</v>
      </c>
      <c r="E95" s="160">
        <v>0</v>
      </c>
      <c r="F95" s="161">
        <v>0</v>
      </c>
      <c r="G95" s="161">
        <v>0</v>
      </c>
      <c r="H95" s="161">
        <v>64594</v>
      </c>
      <c r="I95" s="161">
        <v>0</v>
      </c>
      <c r="J95" s="161">
        <v>0</v>
      </c>
      <c r="K95" s="161">
        <v>0</v>
      </c>
      <c r="L95" s="161">
        <v>0</v>
      </c>
      <c r="M95" s="162" t="s">
        <v>18</v>
      </c>
      <c r="N95" s="276"/>
    </row>
    <row r="96" spans="1:14" s="67" customFormat="1" ht="13.5" customHeight="1" thickBot="1">
      <c r="A96" s="274"/>
      <c r="B96" s="157" t="s">
        <v>19</v>
      </c>
      <c r="C96" s="158">
        <f t="shared" si="1"/>
        <v>38916</v>
      </c>
      <c r="D96" s="159">
        <v>0</v>
      </c>
      <c r="E96" s="160">
        <v>0</v>
      </c>
      <c r="F96" s="161">
        <v>0</v>
      </c>
      <c r="G96" s="161">
        <v>0</v>
      </c>
      <c r="H96" s="161">
        <v>38916</v>
      </c>
      <c r="I96" s="161">
        <v>0</v>
      </c>
      <c r="J96" s="161">
        <v>0</v>
      </c>
      <c r="K96" s="161">
        <v>0</v>
      </c>
      <c r="L96" s="161">
        <v>0</v>
      </c>
      <c r="M96" s="162" t="s">
        <v>297</v>
      </c>
      <c r="N96" s="276"/>
    </row>
    <row r="97" spans="1:14" s="67" customFormat="1" ht="13.5" customHeight="1" thickBot="1">
      <c r="A97" s="277" t="s">
        <v>360</v>
      </c>
      <c r="B97" s="111" t="s">
        <v>14</v>
      </c>
      <c r="C97" s="163">
        <f t="shared" si="1"/>
        <v>1</v>
      </c>
      <c r="D97" s="164">
        <v>0</v>
      </c>
      <c r="E97" s="165">
        <v>0</v>
      </c>
      <c r="F97" s="164">
        <v>0</v>
      </c>
      <c r="G97" s="165">
        <v>0</v>
      </c>
      <c r="H97" s="164">
        <v>0</v>
      </c>
      <c r="I97" s="165">
        <v>0</v>
      </c>
      <c r="J97" s="165">
        <v>1</v>
      </c>
      <c r="K97" s="165">
        <v>0</v>
      </c>
      <c r="L97" s="166">
        <v>0</v>
      </c>
      <c r="M97" s="109" t="s">
        <v>15</v>
      </c>
      <c r="N97" s="278" t="s">
        <v>361</v>
      </c>
    </row>
    <row r="98" spans="1:14" s="67" customFormat="1" ht="13.5" customHeight="1" thickBot="1">
      <c r="A98" s="277"/>
      <c r="B98" s="111" t="s">
        <v>17</v>
      </c>
      <c r="C98" s="163">
        <f t="shared" si="1"/>
        <v>499</v>
      </c>
      <c r="D98" s="164">
        <v>0</v>
      </c>
      <c r="E98" s="165">
        <v>0</v>
      </c>
      <c r="F98" s="164">
        <v>0</v>
      </c>
      <c r="G98" s="165">
        <v>0</v>
      </c>
      <c r="H98" s="164">
        <v>0</v>
      </c>
      <c r="I98" s="165">
        <v>0</v>
      </c>
      <c r="J98" s="164">
        <v>499</v>
      </c>
      <c r="K98" s="165">
        <v>0</v>
      </c>
      <c r="L98" s="166">
        <v>0</v>
      </c>
      <c r="M98" s="109" t="s">
        <v>18</v>
      </c>
      <c r="N98" s="278"/>
    </row>
    <row r="99" spans="1:14" s="67" customFormat="1" ht="13.5" customHeight="1">
      <c r="A99" s="279"/>
      <c r="B99" s="113" t="s">
        <v>19</v>
      </c>
      <c r="C99" s="213">
        <f t="shared" si="1"/>
        <v>265</v>
      </c>
      <c r="D99" s="214">
        <v>0</v>
      </c>
      <c r="E99" s="215">
        <v>0</v>
      </c>
      <c r="F99" s="214">
        <v>0</v>
      </c>
      <c r="G99" s="215">
        <v>0</v>
      </c>
      <c r="H99" s="214">
        <v>0</v>
      </c>
      <c r="I99" s="215">
        <v>0</v>
      </c>
      <c r="J99" s="214">
        <v>265</v>
      </c>
      <c r="K99" s="215">
        <v>0</v>
      </c>
      <c r="L99" s="216">
        <v>0</v>
      </c>
      <c r="M99" s="114" t="s">
        <v>297</v>
      </c>
      <c r="N99" s="280"/>
    </row>
    <row r="100" spans="1:14" s="67" customFormat="1" ht="13.5" customHeight="1" thickBot="1">
      <c r="A100" s="273" t="s">
        <v>312</v>
      </c>
      <c r="B100" s="151" t="s">
        <v>14</v>
      </c>
      <c r="C100" s="152">
        <f t="shared" si="1"/>
        <v>19</v>
      </c>
      <c r="D100" s="154">
        <v>2</v>
      </c>
      <c r="E100" s="154">
        <v>0</v>
      </c>
      <c r="F100" s="154">
        <v>0</v>
      </c>
      <c r="G100" s="154">
        <v>0</v>
      </c>
      <c r="H100" s="153">
        <v>0</v>
      </c>
      <c r="I100" s="154">
        <v>0</v>
      </c>
      <c r="J100" s="153">
        <v>17</v>
      </c>
      <c r="K100" s="154">
        <v>0</v>
      </c>
      <c r="L100" s="155">
        <v>0</v>
      </c>
      <c r="M100" s="156" t="s">
        <v>15</v>
      </c>
      <c r="N100" s="275" t="s">
        <v>311</v>
      </c>
    </row>
    <row r="101" spans="1:14" s="67" customFormat="1" ht="13.5" customHeight="1" thickBot="1">
      <c r="A101" s="274"/>
      <c r="B101" s="157" t="s">
        <v>17</v>
      </c>
      <c r="C101" s="158">
        <f t="shared" si="1"/>
        <v>13829</v>
      </c>
      <c r="D101" s="160">
        <v>6302</v>
      </c>
      <c r="E101" s="160">
        <v>0</v>
      </c>
      <c r="F101" s="160">
        <v>0</v>
      </c>
      <c r="G101" s="160">
        <v>0</v>
      </c>
      <c r="H101" s="159">
        <v>0</v>
      </c>
      <c r="I101" s="160">
        <v>0</v>
      </c>
      <c r="J101" s="159">
        <v>7527</v>
      </c>
      <c r="K101" s="160">
        <v>0</v>
      </c>
      <c r="L101" s="161">
        <v>0</v>
      </c>
      <c r="M101" s="162" t="s">
        <v>18</v>
      </c>
      <c r="N101" s="276"/>
    </row>
    <row r="102" spans="1:14" s="67" customFormat="1" ht="13.5" customHeight="1" thickBot="1">
      <c r="A102" s="274"/>
      <c r="B102" s="157" t="s">
        <v>19</v>
      </c>
      <c r="C102" s="158">
        <f t="shared" si="1"/>
        <v>5427</v>
      </c>
      <c r="D102" s="160">
        <v>1890</v>
      </c>
      <c r="E102" s="160">
        <v>0</v>
      </c>
      <c r="F102" s="160">
        <v>0</v>
      </c>
      <c r="G102" s="160">
        <v>0</v>
      </c>
      <c r="H102" s="159">
        <v>0</v>
      </c>
      <c r="I102" s="160">
        <v>0</v>
      </c>
      <c r="J102" s="159">
        <v>3537</v>
      </c>
      <c r="K102" s="160">
        <v>0</v>
      </c>
      <c r="L102" s="161">
        <v>0</v>
      </c>
      <c r="M102" s="162" t="s">
        <v>297</v>
      </c>
      <c r="N102" s="276"/>
    </row>
    <row r="103" spans="1:14" s="67" customFormat="1" ht="13.5" customHeight="1" thickBot="1">
      <c r="A103" s="277" t="s">
        <v>46</v>
      </c>
      <c r="B103" s="111" t="s">
        <v>14</v>
      </c>
      <c r="C103" s="163">
        <f t="shared" si="1"/>
        <v>437</v>
      </c>
      <c r="D103" s="164">
        <v>10</v>
      </c>
      <c r="E103" s="165">
        <v>0</v>
      </c>
      <c r="F103" s="164">
        <v>3</v>
      </c>
      <c r="G103" s="165">
        <v>0</v>
      </c>
      <c r="H103" s="164">
        <v>64</v>
      </c>
      <c r="I103" s="165">
        <v>252</v>
      </c>
      <c r="J103" s="164">
        <v>15</v>
      </c>
      <c r="K103" s="165">
        <v>34</v>
      </c>
      <c r="L103" s="166">
        <v>59</v>
      </c>
      <c r="M103" s="109" t="s">
        <v>15</v>
      </c>
      <c r="N103" s="278" t="s">
        <v>47</v>
      </c>
    </row>
    <row r="104" spans="1:14" s="67" customFormat="1" ht="13.5" customHeight="1" thickBot="1">
      <c r="A104" s="277"/>
      <c r="B104" s="111" t="s">
        <v>17</v>
      </c>
      <c r="C104" s="163">
        <f t="shared" si="1"/>
        <v>26415971</v>
      </c>
      <c r="D104" s="164">
        <v>320512</v>
      </c>
      <c r="E104" s="165">
        <v>0</v>
      </c>
      <c r="F104" s="164">
        <v>179922</v>
      </c>
      <c r="G104" s="165">
        <v>0</v>
      </c>
      <c r="H104" s="164">
        <v>2116588</v>
      </c>
      <c r="I104" s="165">
        <v>19051667</v>
      </c>
      <c r="J104" s="164">
        <v>330252</v>
      </c>
      <c r="K104" s="165">
        <v>563748</v>
      </c>
      <c r="L104" s="166">
        <v>3853282</v>
      </c>
      <c r="M104" s="109" t="s">
        <v>18</v>
      </c>
      <c r="N104" s="278"/>
    </row>
    <row r="105" spans="1:14" s="67" customFormat="1" ht="13.5" customHeight="1" thickBot="1">
      <c r="A105" s="277"/>
      <c r="B105" s="111" t="s">
        <v>19</v>
      </c>
      <c r="C105" s="163">
        <f t="shared" si="1"/>
        <v>13743010</v>
      </c>
      <c r="D105" s="164">
        <v>181160</v>
      </c>
      <c r="E105" s="165">
        <v>0</v>
      </c>
      <c r="F105" s="164">
        <v>56285</v>
      </c>
      <c r="G105" s="165">
        <v>0</v>
      </c>
      <c r="H105" s="164">
        <v>1220901</v>
      </c>
      <c r="I105" s="165">
        <v>9630434</v>
      </c>
      <c r="J105" s="164">
        <v>163316</v>
      </c>
      <c r="K105" s="165">
        <v>246106</v>
      </c>
      <c r="L105" s="166">
        <v>2244808</v>
      </c>
      <c r="M105" s="109" t="s">
        <v>297</v>
      </c>
      <c r="N105" s="278"/>
    </row>
    <row r="106" spans="1:14" s="67" customFormat="1" ht="13.5" customHeight="1" thickBot="1">
      <c r="A106" s="274" t="s">
        <v>214</v>
      </c>
      <c r="B106" s="157" t="s">
        <v>14</v>
      </c>
      <c r="C106" s="158">
        <f t="shared" si="1"/>
        <v>39</v>
      </c>
      <c r="D106" s="160">
        <v>1</v>
      </c>
      <c r="E106" s="160">
        <v>0</v>
      </c>
      <c r="F106" s="160">
        <v>0</v>
      </c>
      <c r="G106" s="160">
        <v>0</v>
      </c>
      <c r="H106" s="160">
        <v>0</v>
      </c>
      <c r="I106" s="160">
        <v>38</v>
      </c>
      <c r="J106" s="159">
        <v>0</v>
      </c>
      <c r="K106" s="160">
        <v>0</v>
      </c>
      <c r="L106" s="161">
        <v>0</v>
      </c>
      <c r="M106" s="162" t="s">
        <v>15</v>
      </c>
      <c r="N106" s="276" t="s">
        <v>215</v>
      </c>
    </row>
    <row r="107" spans="1:14" s="67" customFormat="1" ht="13.5" customHeight="1" thickBot="1">
      <c r="A107" s="274"/>
      <c r="B107" s="157" t="s">
        <v>17</v>
      </c>
      <c r="C107" s="158">
        <f t="shared" si="1"/>
        <v>2453231</v>
      </c>
      <c r="D107" s="160">
        <v>26435</v>
      </c>
      <c r="E107" s="160">
        <v>0</v>
      </c>
      <c r="F107" s="160">
        <v>0</v>
      </c>
      <c r="G107" s="160">
        <v>0</v>
      </c>
      <c r="H107" s="160">
        <v>0</v>
      </c>
      <c r="I107" s="160">
        <v>2426796</v>
      </c>
      <c r="J107" s="159">
        <v>0</v>
      </c>
      <c r="K107" s="160">
        <v>0</v>
      </c>
      <c r="L107" s="161">
        <v>0</v>
      </c>
      <c r="M107" s="162" t="s">
        <v>18</v>
      </c>
      <c r="N107" s="276"/>
    </row>
    <row r="108" spans="1:14" s="67" customFormat="1" ht="13.5" customHeight="1" thickBot="1">
      <c r="A108" s="274"/>
      <c r="B108" s="157" t="s">
        <v>19</v>
      </c>
      <c r="C108" s="158">
        <f t="shared" si="1"/>
        <v>1110841</v>
      </c>
      <c r="D108" s="160">
        <v>12990</v>
      </c>
      <c r="E108" s="160">
        <v>0</v>
      </c>
      <c r="F108" s="160">
        <v>0</v>
      </c>
      <c r="G108" s="160">
        <v>0</v>
      </c>
      <c r="H108" s="160">
        <v>0</v>
      </c>
      <c r="I108" s="160">
        <v>1097851</v>
      </c>
      <c r="J108" s="159">
        <v>0</v>
      </c>
      <c r="K108" s="160">
        <v>0</v>
      </c>
      <c r="L108" s="161">
        <v>0</v>
      </c>
      <c r="M108" s="162" t="s">
        <v>297</v>
      </c>
      <c r="N108" s="276"/>
    </row>
    <row r="109" spans="1:14" s="67" customFormat="1" ht="13.5" customHeight="1" thickBot="1">
      <c r="A109" s="277" t="s">
        <v>48</v>
      </c>
      <c r="B109" s="111" t="s">
        <v>14</v>
      </c>
      <c r="C109" s="163">
        <f t="shared" si="1"/>
        <v>30</v>
      </c>
      <c r="D109" s="164">
        <v>1</v>
      </c>
      <c r="E109" s="164">
        <v>28</v>
      </c>
      <c r="F109" s="164">
        <v>1</v>
      </c>
      <c r="G109" s="165">
        <v>0</v>
      </c>
      <c r="H109" s="164">
        <v>0</v>
      </c>
      <c r="I109" s="165">
        <v>0</v>
      </c>
      <c r="J109" s="164">
        <v>0</v>
      </c>
      <c r="K109" s="166">
        <v>0</v>
      </c>
      <c r="L109" s="166">
        <v>0</v>
      </c>
      <c r="M109" s="109" t="s">
        <v>15</v>
      </c>
      <c r="N109" s="278" t="s">
        <v>49</v>
      </c>
    </row>
    <row r="110" spans="1:14" s="67" customFormat="1" ht="13.5" customHeight="1" thickBot="1">
      <c r="A110" s="277"/>
      <c r="B110" s="111" t="s">
        <v>17</v>
      </c>
      <c r="C110" s="163">
        <f t="shared" si="1"/>
        <v>5765595</v>
      </c>
      <c r="D110" s="164">
        <v>9250</v>
      </c>
      <c r="E110" s="164">
        <v>5691090</v>
      </c>
      <c r="F110" s="164">
        <v>65255</v>
      </c>
      <c r="G110" s="165">
        <v>0</v>
      </c>
      <c r="H110" s="164">
        <v>0</v>
      </c>
      <c r="I110" s="165">
        <v>0</v>
      </c>
      <c r="J110" s="164">
        <v>0</v>
      </c>
      <c r="K110" s="166">
        <v>0</v>
      </c>
      <c r="L110" s="166">
        <v>0</v>
      </c>
      <c r="M110" s="109" t="s">
        <v>18</v>
      </c>
      <c r="N110" s="278"/>
    </row>
    <row r="111" spans="1:14" s="67" customFormat="1" ht="13.5" customHeight="1" thickBot="1">
      <c r="A111" s="277"/>
      <c r="B111" s="111" t="s">
        <v>19</v>
      </c>
      <c r="C111" s="163">
        <f t="shared" si="1"/>
        <v>4969521</v>
      </c>
      <c r="D111" s="164">
        <v>4600</v>
      </c>
      <c r="E111" s="164">
        <v>4927853</v>
      </c>
      <c r="F111" s="164">
        <v>37068</v>
      </c>
      <c r="G111" s="165">
        <v>0</v>
      </c>
      <c r="H111" s="164">
        <v>0</v>
      </c>
      <c r="I111" s="165">
        <v>0</v>
      </c>
      <c r="J111" s="164">
        <v>0</v>
      </c>
      <c r="K111" s="166">
        <v>0</v>
      </c>
      <c r="L111" s="166">
        <v>0</v>
      </c>
      <c r="M111" s="109" t="s">
        <v>297</v>
      </c>
      <c r="N111" s="278"/>
    </row>
    <row r="112" spans="1:14" s="67" customFormat="1" ht="13.5" customHeight="1" thickBot="1">
      <c r="A112" s="274" t="s">
        <v>221</v>
      </c>
      <c r="B112" s="157" t="s">
        <v>14</v>
      </c>
      <c r="C112" s="158">
        <f t="shared" si="1"/>
        <v>34</v>
      </c>
      <c r="D112" s="160">
        <v>4</v>
      </c>
      <c r="E112" s="160">
        <v>0</v>
      </c>
      <c r="F112" s="160">
        <v>0</v>
      </c>
      <c r="G112" s="160">
        <v>0</v>
      </c>
      <c r="H112" s="159">
        <v>0</v>
      </c>
      <c r="I112" s="161">
        <v>22</v>
      </c>
      <c r="J112" s="161">
        <v>5</v>
      </c>
      <c r="K112" s="161">
        <v>0</v>
      </c>
      <c r="L112" s="161">
        <v>3</v>
      </c>
      <c r="M112" s="162" t="s">
        <v>15</v>
      </c>
      <c r="N112" s="276" t="s">
        <v>220</v>
      </c>
    </row>
    <row r="113" spans="1:14" s="67" customFormat="1" ht="13.5" customHeight="1" thickBot="1">
      <c r="A113" s="274"/>
      <c r="B113" s="157" t="s">
        <v>17</v>
      </c>
      <c r="C113" s="158">
        <f t="shared" si="1"/>
        <v>2032252</v>
      </c>
      <c r="D113" s="160">
        <v>63086</v>
      </c>
      <c r="E113" s="160">
        <v>0</v>
      </c>
      <c r="F113" s="160">
        <v>0</v>
      </c>
      <c r="G113" s="160">
        <v>0</v>
      </c>
      <c r="H113" s="159">
        <v>0</v>
      </c>
      <c r="I113" s="161">
        <v>1803366</v>
      </c>
      <c r="J113" s="161">
        <v>96428</v>
      </c>
      <c r="K113" s="161">
        <v>0</v>
      </c>
      <c r="L113" s="161">
        <v>69372</v>
      </c>
      <c r="M113" s="162" t="s">
        <v>18</v>
      </c>
      <c r="N113" s="276"/>
    </row>
    <row r="114" spans="1:14" s="67" customFormat="1" ht="13.5" customHeight="1" thickBot="1">
      <c r="A114" s="274"/>
      <c r="B114" s="157" t="s">
        <v>19</v>
      </c>
      <c r="C114" s="158">
        <f t="shared" si="1"/>
        <v>1052262</v>
      </c>
      <c r="D114" s="160">
        <v>23714</v>
      </c>
      <c r="E114" s="160">
        <v>0</v>
      </c>
      <c r="F114" s="160">
        <v>0</v>
      </c>
      <c r="G114" s="160">
        <v>0</v>
      </c>
      <c r="H114" s="159">
        <v>0</v>
      </c>
      <c r="I114" s="161">
        <v>959162</v>
      </c>
      <c r="J114" s="161">
        <v>40931</v>
      </c>
      <c r="K114" s="161">
        <v>0</v>
      </c>
      <c r="L114" s="161">
        <v>28455</v>
      </c>
      <c r="M114" s="162" t="s">
        <v>297</v>
      </c>
      <c r="N114" s="276"/>
    </row>
    <row r="115" spans="1:14" s="67" customFormat="1" ht="13.5" customHeight="1" thickBot="1">
      <c r="A115" s="277" t="s">
        <v>70</v>
      </c>
      <c r="B115" s="111" t="s">
        <v>14</v>
      </c>
      <c r="C115" s="163">
        <f t="shared" si="1"/>
        <v>1</v>
      </c>
      <c r="D115" s="164">
        <v>0</v>
      </c>
      <c r="E115" s="165">
        <v>0</v>
      </c>
      <c r="F115" s="164">
        <v>0</v>
      </c>
      <c r="G115" s="165">
        <v>0</v>
      </c>
      <c r="H115" s="164">
        <v>0</v>
      </c>
      <c r="I115" s="165">
        <v>0</v>
      </c>
      <c r="J115" s="164">
        <v>0</v>
      </c>
      <c r="K115" s="165">
        <v>0</v>
      </c>
      <c r="L115" s="166">
        <v>1</v>
      </c>
      <c r="M115" s="109" t="s">
        <v>15</v>
      </c>
      <c r="N115" s="278" t="s">
        <v>71</v>
      </c>
    </row>
    <row r="116" spans="1:14" s="67" customFormat="1" ht="13.5" customHeight="1" thickBot="1">
      <c r="A116" s="277"/>
      <c r="B116" s="111" t="s">
        <v>17</v>
      </c>
      <c r="C116" s="163">
        <f t="shared" si="1"/>
        <v>153486</v>
      </c>
      <c r="D116" s="164">
        <v>0</v>
      </c>
      <c r="E116" s="165">
        <v>0</v>
      </c>
      <c r="F116" s="164">
        <v>0</v>
      </c>
      <c r="G116" s="165">
        <v>0</v>
      </c>
      <c r="H116" s="164">
        <v>0</v>
      </c>
      <c r="I116" s="165">
        <v>0</v>
      </c>
      <c r="J116" s="164">
        <v>0</v>
      </c>
      <c r="K116" s="165">
        <v>0</v>
      </c>
      <c r="L116" s="166">
        <v>153486</v>
      </c>
      <c r="M116" s="109" t="s">
        <v>18</v>
      </c>
      <c r="N116" s="278"/>
    </row>
    <row r="117" spans="1:14" s="67" customFormat="1" ht="13.5" customHeight="1" thickBot="1">
      <c r="A117" s="277"/>
      <c r="B117" s="111" t="s">
        <v>19</v>
      </c>
      <c r="C117" s="163">
        <f t="shared" si="1"/>
        <v>106403</v>
      </c>
      <c r="D117" s="164">
        <v>0</v>
      </c>
      <c r="E117" s="165">
        <v>0</v>
      </c>
      <c r="F117" s="164">
        <v>0</v>
      </c>
      <c r="G117" s="165">
        <v>0</v>
      </c>
      <c r="H117" s="164">
        <v>0</v>
      </c>
      <c r="I117" s="165">
        <v>0</v>
      </c>
      <c r="J117" s="164">
        <v>0</v>
      </c>
      <c r="K117" s="165">
        <v>0</v>
      </c>
      <c r="L117" s="166">
        <v>106403</v>
      </c>
      <c r="M117" s="109" t="s">
        <v>297</v>
      </c>
      <c r="N117" s="278"/>
    </row>
    <row r="118" spans="1:14" s="67" customFormat="1" ht="13.5" customHeight="1" thickBot="1">
      <c r="A118" s="274" t="s">
        <v>50</v>
      </c>
      <c r="B118" s="157" t="s">
        <v>14</v>
      </c>
      <c r="C118" s="158">
        <f t="shared" si="1"/>
        <v>12</v>
      </c>
      <c r="D118" s="159">
        <v>0</v>
      </c>
      <c r="E118" s="160">
        <v>0</v>
      </c>
      <c r="F118" s="161">
        <v>0</v>
      </c>
      <c r="G118" s="161">
        <v>0</v>
      </c>
      <c r="H118" s="161">
        <v>0</v>
      </c>
      <c r="I118" s="161">
        <v>5</v>
      </c>
      <c r="J118" s="161">
        <v>3</v>
      </c>
      <c r="K118" s="161">
        <v>2</v>
      </c>
      <c r="L118" s="161">
        <v>2</v>
      </c>
      <c r="M118" s="162" t="s">
        <v>15</v>
      </c>
      <c r="N118" s="276" t="s">
        <v>51</v>
      </c>
    </row>
    <row r="119" spans="1:14" s="67" customFormat="1" ht="13.5" customHeight="1" thickBot="1">
      <c r="A119" s="274"/>
      <c r="B119" s="157" t="s">
        <v>17</v>
      </c>
      <c r="C119" s="158">
        <f t="shared" si="1"/>
        <v>616056</v>
      </c>
      <c r="D119" s="159">
        <v>0</v>
      </c>
      <c r="E119" s="160">
        <v>0</v>
      </c>
      <c r="F119" s="161">
        <v>0</v>
      </c>
      <c r="G119" s="161">
        <v>0</v>
      </c>
      <c r="H119" s="161">
        <v>0</v>
      </c>
      <c r="I119" s="161">
        <v>552977</v>
      </c>
      <c r="J119" s="161">
        <v>4227</v>
      </c>
      <c r="K119" s="161">
        <v>19470</v>
      </c>
      <c r="L119" s="161">
        <v>39382</v>
      </c>
      <c r="M119" s="162" t="s">
        <v>18</v>
      </c>
      <c r="N119" s="276"/>
    </row>
    <row r="120" spans="1:14" s="67" customFormat="1" ht="13.5" customHeight="1" thickBot="1">
      <c r="A120" s="274"/>
      <c r="B120" s="157" t="s">
        <v>19</v>
      </c>
      <c r="C120" s="158">
        <f t="shared" si="1"/>
        <v>332499</v>
      </c>
      <c r="D120" s="159">
        <v>0</v>
      </c>
      <c r="E120" s="160">
        <v>0</v>
      </c>
      <c r="F120" s="161">
        <v>0</v>
      </c>
      <c r="G120" s="161">
        <v>0</v>
      </c>
      <c r="H120" s="161">
        <v>0</v>
      </c>
      <c r="I120" s="161">
        <v>306724</v>
      </c>
      <c r="J120" s="161">
        <v>2496</v>
      </c>
      <c r="K120" s="161">
        <v>5840</v>
      </c>
      <c r="L120" s="161">
        <v>17439</v>
      </c>
      <c r="M120" s="162" t="s">
        <v>297</v>
      </c>
      <c r="N120" s="276"/>
    </row>
    <row r="121" spans="1:14" s="67" customFormat="1" ht="13.5" customHeight="1" thickBot="1">
      <c r="A121" s="277" t="s">
        <v>362</v>
      </c>
      <c r="B121" s="111" t="s">
        <v>14</v>
      </c>
      <c r="C121" s="163">
        <f t="shared" si="1"/>
        <v>1</v>
      </c>
      <c r="D121" s="164">
        <v>0</v>
      </c>
      <c r="E121" s="164">
        <v>0</v>
      </c>
      <c r="F121" s="164">
        <v>1</v>
      </c>
      <c r="G121" s="165">
        <v>0</v>
      </c>
      <c r="H121" s="166">
        <v>0</v>
      </c>
      <c r="I121" s="166">
        <v>0</v>
      </c>
      <c r="J121" s="166">
        <v>0</v>
      </c>
      <c r="K121" s="166">
        <v>0</v>
      </c>
      <c r="L121" s="166">
        <v>0</v>
      </c>
      <c r="M121" s="109" t="s">
        <v>15</v>
      </c>
      <c r="N121" s="278" t="s">
        <v>363</v>
      </c>
    </row>
    <row r="122" spans="1:14" s="67" customFormat="1" ht="13.5" customHeight="1" thickBot="1">
      <c r="A122" s="277"/>
      <c r="B122" s="111" t="s">
        <v>17</v>
      </c>
      <c r="C122" s="163">
        <f t="shared" si="1"/>
        <v>73358</v>
      </c>
      <c r="D122" s="164">
        <v>0</v>
      </c>
      <c r="E122" s="164">
        <v>0</v>
      </c>
      <c r="F122" s="164">
        <v>73358</v>
      </c>
      <c r="G122" s="165">
        <v>0</v>
      </c>
      <c r="H122" s="166">
        <v>0</v>
      </c>
      <c r="I122" s="166">
        <v>0</v>
      </c>
      <c r="J122" s="166">
        <v>0</v>
      </c>
      <c r="K122" s="166">
        <v>0</v>
      </c>
      <c r="L122" s="166">
        <v>0</v>
      </c>
      <c r="M122" s="109" t="s">
        <v>18</v>
      </c>
      <c r="N122" s="278"/>
    </row>
    <row r="123" spans="1:14" s="67" customFormat="1" ht="13.5" customHeight="1" thickBot="1">
      <c r="A123" s="277"/>
      <c r="B123" s="111" t="s">
        <v>19</v>
      </c>
      <c r="C123" s="163">
        <f t="shared" si="1"/>
        <v>32169</v>
      </c>
      <c r="D123" s="164">
        <v>0</v>
      </c>
      <c r="E123" s="164">
        <v>0</v>
      </c>
      <c r="F123" s="164">
        <v>32169</v>
      </c>
      <c r="G123" s="165">
        <v>0</v>
      </c>
      <c r="H123" s="166">
        <v>0</v>
      </c>
      <c r="I123" s="166">
        <v>0</v>
      </c>
      <c r="J123" s="166">
        <v>0</v>
      </c>
      <c r="K123" s="166">
        <v>0</v>
      </c>
      <c r="L123" s="166">
        <v>0</v>
      </c>
      <c r="M123" s="109" t="s">
        <v>297</v>
      </c>
      <c r="N123" s="278"/>
    </row>
    <row r="124" spans="1:14" s="67" customFormat="1" ht="13.5" customHeight="1" thickBot="1">
      <c r="A124" s="274" t="s">
        <v>52</v>
      </c>
      <c r="B124" s="157" t="s">
        <v>14</v>
      </c>
      <c r="C124" s="158">
        <f t="shared" si="1"/>
        <v>11</v>
      </c>
      <c r="D124" s="159">
        <v>1</v>
      </c>
      <c r="E124" s="160">
        <v>9</v>
      </c>
      <c r="F124" s="159">
        <v>0</v>
      </c>
      <c r="G124" s="160">
        <v>0</v>
      </c>
      <c r="H124" s="161">
        <v>0</v>
      </c>
      <c r="I124" s="161">
        <v>0</v>
      </c>
      <c r="J124" s="161">
        <v>0</v>
      </c>
      <c r="K124" s="161">
        <v>0</v>
      </c>
      <c r="L124" s="161">
        <v>1</v>
      </c>
      <c r="M124" s="162" t="s">
        <v>15</v>
      </c>
      <c r="N124" s="276" t="s">
        <v>53</v>
      </c>
    </row>
    <row r="125" spans="1:14" s="67" customFormat="1" ht="13.5" customHeight="1" thickBot="1">
      <c r="A125" s="274"/>
      <c r="B125" s="157" t="s">
        <v>17</v>
      </c>
      <c r="C125" s="158">
        <f t="shared" si="1"/>
        <v>254020</v>
      </c>
      <c r="D125" s="159">
        <v>3200</v>
      </c>
      <c r="E125" s="160">
        <v>89892</v>
      </c>
      <c r="F125" s="159">
        <v>0</v>
      </c>
      <c r="G125" s="160">
        <v>0</v>
      </c>
      <c r="H125" s="161">
        <v>0</v>
      </c>
      <c r="I125" s="161">
        <v>0</v>
      </c>
      <c r="J125" s="161">
        <v>0</v>
      </c>
      <c r="K125" s="161">
        <v>0</v>
      </c>
      <c r="L125" s="161">
        <v>160928</v>
      </c>
      <c r="M125" s="162" t="s">
        <v>18</v>
      </c>
      <c r="N125" s="276"/>
    </row>
    <row r="126" spans="1:14" s="67" customFormat="1" ht="13.5" customHeight="1" thickBot="1">
      <c r="A126" s="274"/>
      <c r="B126" s="157" t="s">
        <v>19</v>
      </c>
      <c r="C126" s="158">
        <f t="shared" si="1"/>
        <v>140466</v>
      </c>
      <c r="D126" s="159">
        <v>3000</v>
      </c>
      <c r="E126" s="160">
        <v>26964</v>
      </c>
      <c r="F126" s="159">
        <v>0</v>
      </c>
      <c r="G126" s="160">
        <v>0</v>
      </c>
      <c r="H126" s="161">
        <v>0</v>
      </c>
      <c r="I126" s="161">
        <v>0</v>
      </c>
      <c r="J126" s="161">
        <v>0</v>
      </c>
      <c r="K126" s="161">
        <v>0</v>
      </c>
      <c r="L126" s="161">
        <v>110502</v>
      </c>
      <c r="M126" s="162" t="s">
        <v>297</v>
      </c>
      <c r="N126" s="276"/>
    </row>
    <row r="127" spans="1:14" s="67" customFormat="1" ht="13.5" customHeight="1" thickBot="1">
      <c r="A127" s="288" t="s">
        <v>199</v>
      </c>
      <c r="B127" s="111" t="s">
        <v>14</v>
      </c>
      <c r="C127" s="163">
        <f t="shared" si="1"/>
        <v>2</v>
      </c>
      <c r="D127" s="165">
        <v>1</v>
      </c>
      <c r="E127" s="165">
        <v>0</v>
      </c>
      <c r="F127" s="164">
        <v>0</v>
      </c>
      <c r="G127" s="165">
        <v>0</v>
      </c>
      <c r="H127" s="164">
        <v>1</v>
      </c>
      <c r="I127" s="165">
        <v>0</v>
      </c>
      <c r="J127" s="164">
        <v>0</v>
      </c>
      <c r="K127" s="165">
        <v>0</v>
      </c>
      <c r="L127" s="166">
        <v>0</v>
      </c>
      <c r="M127" s="109" t="s">
        <v>15</v>
      </c>
      <c r="N127" s="278" t="s">
        <v>200</v>
      </c>
    </row>
    <row r="128" spans="1:14" s="67" customFormat="1" ht="13.5" customHeight="1" thickBot="1">
      <c r="A128" s="288"/>
      <c r="B128" s="111" t="s">
        <v>17</v>
      </c>
      <c r="C128" s="163">
        <f t="shared" si="1"/>
        <v>39181</v>
      </c>
      <c r="D128" s="165">
        <v>5132</v>
      </c>
      <c r="E128" s="165">
        <v>0</v>
      </c>
      <c r="F128" s="164">
        <v>0</v>
      </c>
      <c r="G128" s="165">
        <v>0</v>
      </c>
      <c r="H128" s="164">
        <v>34049</v>
      </c>
      <c r="I128" s="165">
        <v>0</v>
      </c>
      <c r="J128" s="164">
        <v>0</v>
      </c>
      <c r="K128" s="165">
        <v>0</v>
      </c>
      <c r="L128" s="166">
        <v>0</v>
      </c>
      <c r="M128" s="109" t="s">
        <v>18</v>
      </c>
      <c r="N128" s="278"/>
    </row>
    <row r="129" spans="1:14" s="67" customFormat="1" ht="13.5" customHeight="1">
      <c r="A129" s="289"/>
      <c r="B129" s="113" t="s">
        <v>19</v>
      </c>
      <c r="C129" s="213">
        <f t="shared" si="1"/>
        <v>22774</v>
      </c>
      <c r="D129" s="215">
        <v>2891</v>
      </c>
      <c r="E129" s="215">
        <v>0</v>
      </c>
      <c r="F129" s="214">
        <v>0</v>
      </c>
      <c r="G129" s="215">
        <v>0</v>
      </c>
      <c r="H129" s="214">
        <v>19883</v>
      </c>
      <c r="I129" s="215">
        <v>0</v>
      </c>
      <c r="J129" s="214">
        <v>0</v>
      </c>
      <c r="K129" s="215">
        <v>0</v>
      </c>
      <c r="L129" s="216">
        <v>0</v>
      </c>
      <c r="M129" s="114" t="s">
        <v>297</v>
      </c>
      <c r="N129" s="280"/>
    </row>
    <row r="130" spans="1:14" s="67" customFormat="1" ht="13.5" customHeight="1" thickBot="1">
      <c r="A130" s="273" t="s">
        <v>54</v>
      </c>
      <c r="B130" s="151" t="s">
        <v>14</v>
      </c>
      <c r="C130" s="152">
        <f t="shared" si="1"/>
        <v>114</v>
      </c>
      <c r="D130" s="153">
        <v>5</v>
      </c>
      <c r="E130" s="154">
        <v>35</v>
      </c>
      <c r="F130" s="155">
        <v>5</v>
      </c>
      <c r="G130" s="155">
        <v>0</v>
      </c>
      <c r="H130" s="155">
        <v>12</v>
      </c>
      <c r="I130" s="155">
        <v>45</v>
      </c>
      <c r="J130" s="155">
        <v>2</v>
      </c>
      <c r="K130" s="155">
        <v>4</v>
      </c>
      <c r="L130" s="155">
        <v>6</v>
      </c>
      <c r="M130" s="156" t="s">
        <v>15</v>
      </c>
      <c r="N130" s="275" t="s">
        <v>55</v>
      </c>
    </row>
    <row r="131" spans="1:14" s="67" customFormat="1" ht="13.5" customHeight="1" thickBot="1">
      <c r="A131" s="274"/>
      <c r="B131" s="157" t="s">
        <v>17</v>
      </c>
      <c r="C131" s="158">
        <f t="shared" si="1"/>
        <v>10680938</v>
      </c>
      <c r="D131" s="159">
        <v>6865</v>
      </c>
      <c r="E131" s="160">
        <v>5813580</v>
      </c>
      <c r="F131" s="161">
        <v>138970</v>
      </c>
      <c r="G131" s="161">
        <v>0</v>
      </c>
      <c r="H131" s="161">
        <v>483316</v>
      </c>
      <c r="I131" s="161">
        <v>3826147</v>
      </c>
      <c r="J131" s="161">
        <v>48334</v>
      </c>
      <c r="K131" s="161">
        <v>84510</v>
      </c>
      <c r="L131" s="161">
        <v>279216</v>
      </c>
      <c r="M131" s="162" t="s">
        <v>18</v>
      </c>
      <c r="N131" s="276"/>
    </row>
    <row r="132" spans="1:14" s="67" customFormat="1" ht="13.5" customHeight="1" thickBot="1">
      <c r="A132" s="274"/>
      <c r="B132" s="157" t="s">
        <v>19</v>
      </c>
      <c r="C132" s="158">
        <f t="shared" si="1"/>
        <v>7281326</v>
      </c>
      <c r="D132" s="159">
        <v>2094</v>
      </c>
      <c r="E132" s="160">
        <v>4780063</v>
      </c>
      <c r="F132" s="161">
        <v>53034</v>
      </c>
      <c r="G132" s="161">
        <v>0</v>
      </c>
      <c r="H132" s="161">
        <v>286728</v>
      </c>
      <c r="I132" s="161">
        <v>1955346</v>
      </c>
      <c r="J132" s="161">
        <v>21428</v>
      </c>
      <c r="K132" s="161">
        <v>27167</v>
      </c>
      <c r="L132" s="161">
        <v>155466</v>
      </c>
      <c r="M132" s="162" t="s">
        <v>297</v>
      </c>
      <c r="N132" s="276"/>
    </row>
    <row r="133" spans="1:14" s="67" customFormat="1" ht="13.5" customHeight="1" thickBot="1">
      <c r="A133" s="277" t="s">
        <v>61</v>
      </c>
      <c r="B133" s="111" t="s">
        <v>14</v>
      </c>
      <c r="C133" s="163">
        <f t="shared" si="1"/>
        <v>32</v>
      </c>
      <c r="D133" s="164">
        <v>12</v>
      </c>
      <c r="E133" s="165">
        <v>0</v>
      </c>
      <c r="F133" s="164">
        <v>1</v>
      </c>
      <c r="G133" s="165">
        <v>0</v>
      </c>
      <c r="H133" s="164">
        <v>5</v>
      </c>
      <c r="I133" s="165">
        <v>2</v>
      </c>
      <c r="J133" s="164">
        <v>0</v>
      </c>
      <c r="K133" s="165">
        <v>8</v>
      </c>
      <c r="L133" s="166">
        <v>4</v>
      </c>
      <c r="M133" s="109" t="s">
        <v>15</v>
      </c>
      <c r="N133" s="278" t="s">
        <v>56</v>
      </c>
    </row>
    <row r="134" spans="1:14" s="67" customFormat="1" ht="13.5" customHeight="1" thickBot="1">
      <c r="A134" s="277"/>
      <c r="B134" s="111" t="s">
        <v>17</v>
      </c>
      <c r="C134" s="163">
        <f t="shared" si="1"/>
        <v>1204817</v>
      </c>
      <c r="D134" s="164">
        <v>110434</v>
      </c>
      <c r="E134" s="165">
        <v>0</v>
      </c>
      <c r="F134" s="164">
        <v>42401</v>
      </c>
      <c r="G134" s="165">
        <v>0</v>
      </c>
      <c r="H134" s="164">
        <v>289646</v>
      </c>
      <c r="I134" s="165">
        <v>284104</v>
      </c>
      <c r="J134" s="164">
        <v>0</v>
      </c>
      <c r="K134" s="165">
        <v>327558</v>
      </c>
      <c r="L134" s="166">
        <v>150674</v>
      </c>
      <c r="M134" s="109" t="s">
        <v>18</v>
      </c>
      <c r="N134" s="278"/>
    </row>
    <row r="135" spans="1:14" s="67" customFormat="1" ht="12.75" customHeight="1" thickBot="1">
      <c r="A135" s="277"/>
      <c r="B135" s="111" t="s">
        <v>19</v>
      </c>
      <c r="C135" s="163">
        <f t="shared" si="1"/>
        <v>653617</v>
      </c>
      <c r="D135" s="164">
        <v>67216</v>
      </c>
      <c r="E135" s="165">
        <v>0</v>
      </c>
      <c r="F135" s="164">
        <v>12721</v>
      </c>
      <c r="G135" s="165">
        <v>0</v>
      </c>
      <c r="H135" s="164">
        <v>171601</v>
      </c>
      <c r="I135" s="165">
        <v>138852</v>
      </c>
      <c r="J135" s="164">
        <v>0</v>
      </c>
      <c r="K135" s="165">
        <v>179573</v>
      </c>
      <c r="L135" s="166">
        <v>83654</v>
      </c>
      <c r="M135" s="109" t="s">
        <v>297</v>
      </c>
      <c r="N135" s="278"/>
    </row>
    <row r="136" spans="1:14" s="67" customFormat="1" ht="13.5" customHeight="1" thickBot="1">
      <c r="A136" s="274" t="s">
        <v>57</v>
      </c>
      <c r="B136" s="157" t="s">
        <v>14</v>
      </c>
      <c r="C136" s="158">
        <f t="shared" si="1"/>
        <v>17</v>
      </c>
      <c r="D136" s="159">
        <v>0</v>
      </c>
      <c r="E136" s="160">
        <v>0</v>
      </c>
      <c r="F136" s="161">
        <v>12</v>
      </c>
      <c r="G136" s="161">
        <v>0</v>
      </c>
      <c r="H136" s="161">
        <v>1</v>
      </c>
      <c r="I136" s="161">
        <v>0</v>
      </c>
      <c r="J136" s="161">
        <v>0</v>
      </c>
      <c r="K136" s="161">
        <v>0</v>
      </c>
      <c r="L136" s="161">
        <v>4</v>
      </c>
      <c r="M136" s="162" t="s">
        <v>15</v>
      </c>
      <c r="N136" s="276" t="s">
        <v>58</v>
      </c>
    </row>
    <row r="137" spans="1:14" s="106" customFormat="1" ht="13.5" customHeight="1" thickBot="1">
      <c r="A137" s="274"/>
      <c r="B137" s="157" t="s">
        <v>17</v>
      </c>
      <c r="C137" s="158">
        <f t="shared" si="1"/>
        <v>901312</v>
      </c>
      <c r="D137" s="159">
        <v>0</v>
      </c>
      <c r="E137" s="160">
        <v>0</v>
      </c>
      <c r="F137" s="161">
        <v>784224</v>
      </c>
      <c r="G137" s="161">
        <v>0</v>
      </c>
      <c r="H137" s="161">
        <v>32839</v>
      </c>
      <c r="I137" s="161">
        <v>0</v>
      </c>
      <c r="J137" s="161">
        <v>0</v>
      </c>
      <c r="K137" s="161">
        <v>0</v>
      </c>
      <c r="L137" s="161">
        <v>84249</v>
      </c>
      <c r="M137" s="162" t="s">
        <v>18</v>
      </c>
      <c r="N137" s="276"/>
    </row>
    <row r="138" spans="1:14" s="106" customFormat="1" ht="13.5" customHeight="1" thickBot="1">
      <c r="A138" s="286"/>
      <c r="B138" s="177" t="s">
        <v>19</v>
      </c>
      <c r="C138" s="178">
        <f t="shared" si="1"/>
        <v>353807</v>
      </c>
      <c r="D138" s="179">
        <v>0</v>
      </c>
      <c r="E138" s="180">
        <v>0</v>
      </c>
      <c r="F138" s="181">
        <v>294448</v>
      </c>
      <c r="G138" s="181">
        <v>0</v>
      </c>
      <c r="H138" s="181">
        <v>19559</v>
      </c>
      <c r="I138" s="181">
        <v>0</v>
      </c>
      <c r="J138" s="181">
        <v>0</v>
      </c>
      <c r="K138" s="181">
        <v>0</v>
      </c>
      <c r="L138" s="181">
        <v>39800</v>
      </c>
      <c r="M138" s="182" t="s">
        <v>297</v>
      </c>
      <c r="N138" s="287"/>
    </row>
    <row r="139" spans="1:14" s="67" customFormat="1" ht="13.5" customHeight="1" thickBot="1">
      <c r="A139" s="277" t="s">
        <v>128</v>
      </c>
      <c r="B139" s="111" t="s">
        <v>14</v>
      </c>
      <c r="C139" s="163">
        <f t="shared" si="1"/>
        <v>2</v>
      </c>
      <c r="D139" s="164">
        <v>0</v>
      </c>
      <c r="E139" s="165">
        <v>0</v>
      </c>
      <c r="F139" s="164">
        <v>0</v>
      </c>
      <c r="G139" s="165">
        <v>0</v>
      </c>
      <c r="H139" s="164">
        <v>1</v>
      </c>
      <c r="I139" s="165">
        <v>0</v>
      </c>
      <c r="J139" s="164">
        <v>1</v>
      </c>
      <c r="K139" s="165">
        <v>0</v>
      </c>
      <c r="L139" s="166">
        <v>0</v>
      </c>
      <c r="M139" s="109" t="s">
        <v>15</v>
      </c>
      <c r="N139" s="278" t="s">
        <v>339</v>
      </c>
    </row>
    <row r="140" spans="1:14" s="67" customFormat="1" ht="13.5" customHeight="1" thickBot="1">
      <c r="A140" s="277"/>
      <c r="B140" s="111" t="s">
        <v>17</v>
      </c>
      <c r="C140" s="163">
        <f t="shared" si="1"/>
        <v>37757</v>
      </c>
      <c r="D140" s="164">
        <v>0</v>
      </c>
      <c r="E140" s="165">
        <v>0</v>
      </c>
      <c r="F140" s="164">
        <v>0</v>
      </c>
      <c r="G140" s="165">
        <v>0</v>
      </c>
      <c r="H140" s="164">
        <v>32297</v>
      </c>
      <c r="I140" s="165">
        <v>0</v>
      </c>
      <c r="J140" s="164">
        <v>5460</v>
      </c>
      <c r="K140" s="165">
        <v>0</v>
      </c>
      <c r="L140" s="166">
        <v>0</v>
      </c>
      <c r="M140" s="109" t="s">
        <v>18</v>
      </c>
      <c r="N140" s="278"/>
    </row>
    <row r="141" spans="1:14" s="67" customFormat="1" ht="12.75" customHeight="1" thickBot="1">
      <c r="A141" s="277"/>
      <c r="B141" s="111" t="s">
        <v>19</v>
      </c>
      <c r="C141" s="163">
        <f t="shared" si="1"/>
        <v>21096</v>
      </c>
      <c r="D141" s="164">
        <v>0</v>
      </c>
      <c r="E141" s="165">
        <v>0</v>
      </c>
      <c r="F141" s="164">
        <v>0</v>
      </c>
      <c r="G141" s="165">
        <v>0</v>
      </c>
      <c r="H141" s="164">
        <v>19458</v>
      </c>
      <c r="I141" s="165">
        <v>0</v>
      </c>
      <c r="J141" s="164">
        <v>1638</v>
      </c>
      <c r="K141" s="165">
        <v>0</v>
      </c>
      <c r="L141" s="166">
        <v>0</v>
      </c>
      <c r="M141" s="109" t="s">
        <v>297</v>
      </c>
      <c r="N141" s="278"/>
    </row>
    <row r="142" spans="1:14" s="67" customFormat="1" ht="13.5" customHeight="1" thickBot="1">
      <c r="A142" s="274" t="s">
        <v>72</v>
      </c>
      <c r="B142" s="157" t="s">
        <v>14</v>
      </c>
      <c r="C142" s="158">
        <f t="shared" si="1"/>
        <v>10</v>
      </c>
      <c r="D142" s="159">
        <v>0</v>
      </c>
      <c r="E142" s="160">
        <v>0</v>
      </c>
      <c r="F142" s="161">
        <v>0</v>
      </c>
      <c r="G142" s="161">
        <v>0</v>
      </c>
      <c r="H142" s="161">
        <v>1</v>
      </c>
      <c r="I142" s="161">
        <v>0</v>
      </c>
      <c r="J142" s="161">
        <v>0</v>
      </c>
      <c r="K142" s="161">
        <v>3</v>
      </c>
      <c r="L142" s="161">
        <v>6</v>
      </c>
      <c r="M142" s="162" t="s">
        <v>15</v>
      </c>
      <c r="N142" s="276" t="s">
        <v>340</v>
      </c>
    </row>
    <row r="143" spans="1:14" s="106" customFormat="1" ht="13.5" customHeight="1" thickBot="1">
      <c r="A143" s="274"/>
      <c r="B143" s="157" t="s">
        <v>17</v>
      </c>
      <c r="C143" s="158">
        <f t="shared" si="1"/>
        <v>1178075</v>
      </c>
      <c r="D143" s="159">
        <v>0</v>
      </c>
      <c r="E143" s="160">
        <v>0</v>
      </c>
      <c r="F143" s="161">
        <v>0</v>
      </c>
      <c r="G143" s="161">
        <v>0</v>
      </c>
      <c r="H143" s="161">
        <v>23435</v>
      </c>
      <c r="I143" s="161">
        <v>0</v>
      </c>
      <c r="J143" s="161">
        <v>0</v>
      </c>
      <c r="K143" s="161">
        <v>326778</v>
      </c>
      <c r="L143" s="161">
        <v>827862</v>
      </c>
      <c r="M143" s="162" t="s">
        <v>18</v>
      </c>
      <c r="N143" s="276"/>
    </row>
    <row r="144" spans="1:14" s="106" customFormat="1" ht="13.5" customHeight="1" thickBot="1">
      <c r="A144" s="286"/>
      <c r="B144" s="177" t="s">
        <v>19</v>
      </c>
      <c r="C144" s="178">
        <f t="shared" si="1"/>
        <v>658569</v>
      </c>
      <c r="D144" s="179">
        <v>0</v>
      </c>
      <c r="E144" s="180">
        <v>0</v>
      </c>
      <c r="F144" s="181">
        <v>0</v>
      </c>
      <c r="G144" s="181">
        <v>0</v>
      </c>
      <c r="H144" s="181">
        <v>12678</v>
      </c>
      <c r="I144" s="181">
        <v>0</v>
      </c>
      <c r="J144" s="181">
        <v>0</v>
      </c>
      <c r="K144" s="181">
        <v>113790</v>
      </c>
      <c r="L144" s="181">
        <v>532101</v>
      </c>
      <c r="M144" s="182" t="s">
        <v>297</v>
      </c>
      <c r="N144" s="287"/>
    </row>
    <row r="145" spans="1:14" s="67" customFormat="1" ht="13.5" customHeight="1" thickBot="1">
      <c r="A145" s="277" t="s">
        <v>330</v>
      </c>
      <c r="B145" s="111" t="s">
        <v>14</v>
      </c>
      <c r="C145" s="163">
        <f t="shared" si="1"/>
        <v>1</v>
      </c>
      <c r="D145" s="164">
        <v>0</v>
      </c>
      <c r="E145" s="165">
        <v>0</v>
      </c>
      <c r="F145" s="164">
        <v>0</v>
      </c>
      <c r="G145" s="165">
        <v>0</v>
      </c>
      <c r="H145" s="164">
        <v>0</v>
      </c>
      <c r="I145" s="165">
        <v>1</v>
      </c>
      <c r="J145" s="164">
        <v>0</v>
      </c>
      <c r="K145" s="165">
        <v>0</v>
      </c>
      <c r="L145" s="166">
        <v>0</v>
      </c>
      <c r="M145" s="109" t="s">
        <v>15</v>
      </c>
      <c r="N145" s="278" t="s">
        <v>364</v>
      </c>
    </row>
    <row r="146" spans="1:14" s="67" customFormat="1" ht="13.5" customHeight="1" thickBot="1">
      <c r="A146" s="277"/>
      <c r="B146" s="111" t="s">
        <v>17</v>
      </c>
      <c r="C146" s="163">
        <f t="shared" si="1"/>
        <v>18870</v>
      </c>
      <c r="D146" s="164">
        <v>0</v>
      </c>
      <c r="E146" s="165">
        <v>0</v>
      </c>
      <c r="F146" s="164">
        <v>0</v>
      </c>
      <c r="G146" s="165">
        <v>0</v>
      </c>
      <c r="H146" s="164">
        <v>0</v>
      </c>
      <c r="I146" s="165">
        <v>18870</v>
      </c>
      <c r="J146" s="164">
        <v>0</v>
      </c>
      <c r="K146" s="165">
        <v>0</v>
      </c>
      <c r="L146" s="166">
        <v>0</v>
      </c>
      <c r="M146" s="109" t="s">
        <v>18</v>
      </c>
      <c r="N146" s="278"/>
    </row>
    <row r="147" spans="1:14" s="67" customFormat="1" ht="12.75" customHeight="1" thickBot="1">
      <c r="A147" s="277"/>
      <c r="B147" s="111" t="s">
        <v>19</v>
      </c>
      <c r="C147" s="163">
        <f t="shared" si="1"/>
        <v>7951</v>
      </c>
      <c r="D147" s="164">
        <v>0</v>
      </c>
      <c r="E147" s="165">
        <v>0</v>
      </c>
      <c r="F147" s="164">
        <v>0</v>
      </c>
      <c r="G147" s="165">
        <v>0</v>
      </c>
      <c r="H147" s="164">
        <v>0</v>
      </c>
      <c r="I147" s="165">
        <v>7951</v>
      </c>
      <c r="J147" s="164">
        <v>0</v>
      </c>
      <c r="K147" s="165">
        <v>0</v>
      </c>
      <c r="L147" s="166">
        <v>0</v>
      </c>
      <c r="M147" s="109" t="s">
        <v>297</v>
      </c>
      <c r="N147" s="278"/>
    </row>
    <row r="148" spans="1:14" s="67" customFormat="1" ht="13.5" customHeight="1" thickBot="1">
      <c r="A148" s="274" t="s">
        <v>62</v>
      </c>
      <c r="B148" s="157" t="s">
        <v>14</v>
      </c>
      <c r="C148" s="158">
        <f t="shared" si="1"/>
        <v>72</v>
      </c>
      <c r="D148" s="159">
        <v>13</v>
      </c>
      <c r="E148" s="160">
        <v>0</v>
      </c>
      <c r="F148" s="161">
        <v>15</v>
      </c>
      <c r="G148" s="161">
        <v>0</v>
      </c>
      <c r="H148" s="161">
        <v>0</v>
      </c>
      <c r="I148" s="161">
        <v>37</v>
      </c>
      <c r="J148" s="161">
        <v>3</v>
      </c>
      <c r="K148" s="161">
        <v>1</v>
      </c>
      <c r="L148" s="161">
        <v>3</v>
      </c>
      <c r="M148" s="162" t="s">
        <v>15</v>
      </c>
      <c r="N148" s="276" t="s">
        <v>259</v>
      </c>
    </row>
    <row r="149" spans="1:14" s="106" customFormat="1" ht="13.5" customHeight="1" thickBot="1">
      <c r="A149" s="274"/>
      <c r="B149" s="157" t="s">
        <v>17</v>
      </c>
      <c r="C149" s="158">
        <f t="shared" si="1"/>
        <v>1744756</v>
      </c>
      <c r="D149" s="159">
        <v>45573</v>
      </c>
      <c r="E149" s="160">
        <v>0</v>
      </c>
      <c r="F149" s="161">
        <v>871131</v>
      </c>
      <c r="G149" s="161">
        <v>0</v>
      </c>
      <c r="H149" s="161">
        <v>0</v>
      </c>
      <c r="I149" s="161">
        <v>676452</v>
      </c>
      <c r="J149" s="161">
        <v>40026</v>
      </c>
      <c r="K149" s="161">
        <v>23124</v>
      </c>
      <c r="L149" s="161">
        <v>88450</v>
      </c>
      <c r="M149" s="162" t="s">
        <v>18</v>
      </c>
      <c r="N149" s="276"/>
    </row>
    <row r="150" spans="1:14" s="106" customFormat="1" ht="13.5" customHeight="1" thickBot="1">
      <c r="A150" s="286"/>
      <c r="B150" s="177" t="s">
        <v>19</v>
      </c>
      <c r="C150" s="178">
        <f t="shared" si="1"/>
        <v>658289</v>
      </c>
      <c r="D150" s="179">
        <v>16126</v>
      </c>
      <c r="E150" s="180">
        <v>0</v>
      </c>
      <c r="F150" s="181">
        <v>289671</v>
      </c>
      <c r="G150" s="181">
        <v>0</v>
      </c>
      <c r="H150" s="181">
        <v>0</v>
      </c>
      <c r="I150" s="181">
        <v>292925</v>
      </c>
      <c r="J150" s="181">
        <v>12007</v>
      </c>
      <c r="K150" s="181">
        <v>9492</v>
      </c>
      <c r="L150" s="181">
        <v>38068</v>
      </c>
      <c r="M150" s="182" t="s">
        <v>297</v>
      </c>
      <c r="N150" s="287"/>
    </row>
    <row r="151" spans="1:14" s="67" customFormat="1" ht="13.5" customHeight="1" thickBot="1">
      <c r="A151" s="277" t="s">
        <v>59</v>
      </c>
      <c r="B151" s="111" t="s">
        <v>14</v>
      </c>
      <c r="C151" s="163">
        <f t="shared" si="1"/>
        <v>47</v>
      </c>
      <c r="D151" s="164">
        <v>1</v>
      </c>
      <c r="E151" s="165">
        <v>5</v>
      </c>
      <c r="F151" s="164">
        <v>7</v>
      </c>
      <c r="G151" s="165">
        <v>0</v>
      </c>
      <c r="H151" s="164">
        <v>25</v>
      </c>
      <c r="I151" s="165">
        <v>1</v>
      </c>
      <c r="J151" s="164">
        <v>1</v>
      </c>
      <c r="K151" s="165">
        <v>6</v>
      </c>
      <c r="L151" s="166">
        <v>1</v>
      </c>
      <c r="M151" s="109" t="s">
        <v>15</v>
      </c>
      <c r="N151" s="278" t="s">
        <v>341</v>
      </c>
    </row>
    <row r="152" spans="1:14" s="67" customFormat="1" ht="13.5" customHeight="1" thickBot="1">
      <c r="A152" s="277"/>
      <c r="B152" s="111" t="s">
        <v>17</v>
      </c>
      <c r="C152" s="163">
        <f t="shared" si="1"/>
        <v>1740745</v>
      </c>
      <c r="D152" s="164">
        <v>2284</v>
      </c>
      <c r="E152" s="165">
        <v>201558</v>
      </c>
      <c r="F152" s="164">
        <v>404687</v>
      </c>
      <c r="G152" s="165">
        <v>0</v>
      </c>
      <c r="H152" s="164">
        <v>843524</v>
      </c>
      <c r="I152" s="165">
        <v>20902</v>
      </c>
      <c r="J152" s="164">
        <v>2284</v>
      </c>
      <c r="K152" s="165">
        <v>235953</v>
      </c>
      <c r="L152" s="166">
        <v>29553</v>
      </c>
      <c r="M152" s="109" t="s">
        <v>18</v>
      </c>
      <c r="N152" s="278"/>
    </row>
    <row r="153" spans="1:14" s="67" customFormat="1" ht="12.75" customHeight="1" thickBot="1">
      <c r="A153" s="277"/>
      <c r="B153" s="111" t="s">
        <v>19</v>
      </c>
      <c r="C153" s="163">
        <f t="shared" si="1"/>
        <v>745307</v>
      </c>
      <c r="D153" s="164">
        <v>685</v>
      </c>
      <c r="E153" s="165">
        <v>102985</v>
      </c>
      <c r="F153" s="164">
        <v>144253</v>
      </c>
      <c r="G153" s="165">
        <v>0</v>
      </c>
      <c r="H153" s="164">
        <v>340503</v>
      </c>
      <c r="I153" s="165">
        <v>9126</v>
      </c>
      <c r="J153" s="164">
        <v>685</v>
      </c>
      <c r="K153" s="165">
        <v>133362</v>
      </c>
      <c r="L153" s="166">
        <v>13708</v>
      </c>
      <c r="M153" s="109" t="s">
        <v>297</v>
      </c>
      <c r="N153" s="278"/>
    </row>
    <row r="154" spans="1:14" s="67" customFormat="1" ht="13.5" customHeight="1" thickBot="1">
      <c r="A154" s="274" t="s">
        <v>336</v>
      </c>
      <c r="B154" s="157" t="s">
        <v>14</v>
      </c>
      <c r="C154" s="158">
        <f t="shared" ref="C154:C186" si="2">SUM(D154:L154)</f>
        <v>172</v>
      </c>
      <c r="D154" s="159">
        <v>14</v>
      </c>
      <c r="E154" s="160">
        <v>0</v>
      </c>
      <c r="F154" s="161">
        <v>0</v>
      </c>
      <c r="G154" s="161">
        <v>0</v>
      </c>
      <c r="H154" s="161">
        <v>0</v>
      </c>
      <c r="I154" s="161">
        <v>125</v>
      </c>
      <c r="J154" s="161">
        <v>33</v>
      </c>
      <c r="K154" s="161">
        <v>0</v>
      </c>
      <c r="L154" s="161">
        <v>0</v>
      </c>
      <c r="M154" s="162" t="s">
        <v>15</v>
      </c>
      <c r="N154" s="276" t="s">
        <v>63</v>
      </c>
    </row>
    <row r="155" spans="1:14" s="106" customFormat="1" ht="13.5" customHeight="1" thickBot="1">
      <c r="A155" s="274"/>
      <c r="B155" s="157" t="s">
        <v>17</v>
      </c>
      <c r="C155" s="158">
        <f t="shared" si="2"/>
        <v>3095883</v>
      </c>
      <c r="D155" s="159">
        <v>142805</v>
      </c>
      <c r="E155" s="160">
        <v>0</v>
      </c>
      <c r="F155" s="161">
        <v>0</v>
      </c>
      <c r="G155" s="161">
        <v>0</v>
      </c>
      <c r="H155" s="161">
        <v>0</v>
      </c>
      <c r="I155" s="161">
        <v>2612750</v>
      </c>
      <c r="J155" s="161">
        <v>340328</v>
      </c>
      <c r="K155" s="161">
        <v>0</v>
      </c>
      <c r="L155" s="161">
        <v>0</v>
      </c>
      <c r="M155" s="162" t="s">
        <v>18</v>
      </c>
      <c r="N155" s="276"/>
    </row>
    <row r="156" spans="1:14" s="106" customFormat="1" ht="13.5" customHeight="1" thickBot="1">
      <c r="A156" s="286"/>
      <c r="B156" s="177" t="s">
        <v>19</v>
      </c>
      <c r="C156" s="178">
        <f t="shared" si="2"/>
        <v>1354305</v>
      </c>
      <c r="D156" s="179">
        <v>64980</v>
      </c>
      <c r="E156" s="180">
        <v>0</v>
      </c>
      <c r="F156" s="181">
        <v>0</v>
      </c>
      <c r="G156" s="181">
        <v>0</v>
      </c>
      <c r="H156" s="181">
        <v>0</v>
      </c>
      <c r="I156" s="181">
        <v>1140750</v>
      </c>
      <c r="J156" s="181">
        <v>148575</v>
      </c>
      <c r="K156" s="181">
        <v>0</v>
      </c>
      <c r="L156" s="181">
        <v>0</v>
      </c>
      <c r="M156" s="182" t="s">
        <v>297</v>
      </c>
      <c r="N156" s="287"/>
    </row>
    <row r="157" spans="1:14" s="67" customFormat="1" ht="13.5" customHeight="1" thickBot="1">
      <c r="A157" s="277" t="s">
        <v>218</v>
      </c>
      <c r="B157" s="111" t="s">
        <v>14</v>
      </c>
      <c r="C157" s="163">
        <f t="shared" si="2"/>
        <v>8</v>
      </c>
      <c r="D157" s="164">
        <v>0</v>
      </c>
      <c r="E157" s="165">
        <v>0</v>
      </c>
      <c r="F157" s="164">
        <v>0</v>
      </c>
      <c r="G157" s="165">
        <v>0</v>
      </c>
      <c r="H157" s="164">
        <v>7</v>
      </c>
      <c r="I157" s="165">
        <v>0</v>
      </c>
      <c r="J157" s="164">
        <v>1</v>
      </c>
      <c r="K157" s="165">
        <v>0</v>
      </c>
      <c r="L157" s="166">
        <v>0</v>
      </c>
      <c r="M157" s="109" t="s">
        <v>15</v>
      </c>
      <c r="N157" s="278" t="s">
        <v>219</v>
      </c>
    </row>
    <row r="158" spans="1:14" s="67" customFormat="1" ht="13.5" customHeight="1" thickBot="1">
      <c r="A158" s="277"/>
      <c r="B158" s="111" t="s">
        <v>17</v>
      </c>
      <c r="C158" s="163">
        <f t="shared" si="2"/>
        <v>235368</v>
      </c>
      <c r="D158" s="164">
        <v>0</v>
      </c>
      <c r="E158" s="165">
        <v>0</v>
      </c>
      <c r="F158" s="164">
        <v>0</v>
      </c>
      <c r="G158" s="165">
        <v>0</v>
      </c>
      <c r="H158" s="164">
        <v>214176</v>
      </c>
      <c r="I158" s="165">
        <v>0</v>
      </c>
      <c r="J158" s="164">
        <v>21192</v>
      </c>
      <c r="K158" s="165">
        <v>0</v>
      </c>
      <c r="L158" s="166">
        <v>0</v>
      </c>
      <c r="M158" s="109" t="s">
        <v>18</v>
      </c>
      <c r="N158" s="278"/>
    </row>
    <row r="159" spans="1:14" s="67" customFormat="1" ht="12.75" customHeight="1">
      <c r="A159" s="279"/>
      <c r="B159" s="113" t="s">
        <v>19</v>
      </c>
      <c r="C159" s="213">
        <f t="shared" si="2"/>
        <v>139062</v>
      </c>
      <c r="D159" s="214">
        <v>0</v>
      </c>
      <c r="E159" s="215">
        <v>0</v>
      </c>
      <c r="F159" s="214">
        <v>0</v>
      </c>
      <c r="G159" s="215">
        <v>0</v>
      </c>
      <c r="H159" s="214">
        <v>127618</v>
      </c>
      <c r="I159" s="215">
        <v>0</v>
      </c>
      <c r="J159" s="214">
        <v>11444</v>
      </c>
      <c r="K159" s="215">
        <v>0</v>
      </c>
      <c r="L159" s="216">
        <v>0</v>
      </c>
      <c r="M159" s="114" t="s">
        <v>297</v>
      </c>
      <c r="N159" s="280"/>
    </row>
    <row r="160" spans="1:14" s="67" customFormat="1" ht="13.5" customHeight="1" thickBot="1">
      <c r="A160" s="316" t="s">
        <v>309</v>
      </c>
      <c r="B160" s="217" t="s">
        <v>14</v>
      </c>
      <c r="C160" s="218">
        <f t="shared" si="2"/>
        <v>3</v>
      </c>
      <c r="D160" s="219">
        <v>0</v>
      </c>
      <c r="E160" s="220">
        <v>0</v>
      </c>
      <c r="F160" s="221">
        <v>0</v>
      </c>
      <c r="G160" s="221">
        <v>0</v>
      </c>
      <c r="H160" s="221">
        <v>3</v>
      </c>
      <c r="I160" s="221">
        <v>0</v>
      </c>
      <c r="J160" s="221">
        <v>0</v>
      </c>
      <c r="K160" s="221">
        <v>0</v>
      </c>
      <c r="L160" s="221">
        <v>0</v>
      </c>
      <c r="M160" s="222" t="s">
        <v>15</v>
      </c>
      <c r="N160" s="317" t="s">
        <v>308</v>
      </c>
    </row>
    <row r="161" spans="1:14" s="106" customFormat="1" ht="13.5" customHeight="1" thickBot="1">
      <c r="A161" s="274"/>
      <c r="B161" s="157" t="s">
        <v>17</v>
      </c>
      <c r="C161" s="158">
        <f t="shared" si="2"/>
        <v>120468</v>
      </c>
      <c r="D161" s="159">
        <v>0</v>
      </c>
      <c r="E161" s="160">
        <v>0</v>
      </c>
      <c r="F161" s="161">
        <v>0</v>
      </c>
      <c r="G161" s="161">
        <v>0</v>
      </c>
      <c r="H161" s="161">
        <v>120468</v>
      </c>
      <c r="I161" s="161">
        <v>0</v>
      </c>
      <c r="J161" s="161">
        <v>0</v>
      </c>
      <c r="K161" s="161">
        <v>0</v>
      </c>
      <c r="L161" s="161">
        <v>0</v>
      </c>
      <c r="M161" s="162" t="s">
        <v>18</v>
      </c>
      <c r="N161" s="276"/>
    </row>
    <row r="162" spans="1:14" s="106" customFormat="1" ht="13.5" customHeight="1" thickBot="1">
      <c r="A162" s="286"/>
      <c r="B162" s="177" t="s">
        <v>19</v>
      </c>
      <c r="C162" s="178">
        <f t="shared" si="2"/>
        <v>74543</v>
      </c>
      <c r="D162" s="179">
        <v>0</v>
      </c>
      <c r="E162" s="180">
        <v>0</v>
      </c>
      <c r="F162" s="181">
        <v>0</v>
      </c>
      <c r="G162" s="181">
        <v>0</v>
      </c>
      <c r="H162" s="181">
        <v>74543</v>
      </c>
      <c r="I162" s="181">
        <v>0</v>
      </c>
      <c r="J162" s="181">
        <v>0</v>
      </c>
      <c r="K162" s="181">
        <v>0</v>
      </c>
      <c r="L162" s="181">
        <v>0</v>
      </c>
      <c r="M162" s="182" t="s">
        <v>297</v>
      </c>
      <c r="N162" s="287"/>
    </row>
    <row r="163" spans="1:14" s="67" customFormat="1" ht="13.5" customHeight="1" thickBot="1">
      <c r="A163" s="277" t="s">
        <v>60</v>
      </c>
      <c r="B163" s="111" t="s">
        <v>14</v>
      </c>
      <c r="C163" s="163">
        <f t="shared" si="2"/>
        <v>657</v>
      </c>
      <c r="D163" s="164">
        <v>54</v>
      </c>
      <c r="E163" s="165">
        <v>0</v>
      </c>
      <c r="F163" s="164">
        <v>61</v>
      </c>
      <c r="G163" s="165">
        <v>0</v>
      </c>
      <c r="H163" s="164">
        <v>268</v>
      </c>
      <c r="I163" s="165">
        <v>127</v>
      </c>
      <c r="J163" s="164">
        <v>43</v>
      </c>
      <c r="K163" s="165">
        <v>38</v>
      </c>
      <c r="L163" s="166">
        <v>66</v>
      </c>
      <c r="M163" s="109" t="s">
        <v>15</v>
      </c>
      <c r="N163" s="278" t="s">
        <v>342</v>
      </c>
    </row>
    <row r="164" spans="1:14" s="67" customFormat="1" ht="13.5" customHeight="1" thickBot="1">
      <c r="A164" s="277"/>
      <c r="B164" s="111" t="s">
        <v>17</v>
      </c>
      <c r="C164" s="163">
        <f t="shared" si="2"/>
        <v>37490280</v>
      </c>
      <c r="D164" s="164">
        <v>296554</v>
      </c>
      <c r="E164" s="165">
        <v>0</v>
      </c>
      <c r="F164" s="164">
        <v>9444311</v>
      </c>
      <c r="G164" s="165">
        <v>0</v>
      </c>
      <c r="H164" s="164">
        <v>10466626</v>
      </c>
      <c r="I164" s="165">
        <v>10291293</v>
      </c>
      <c r="J164" s="164">
        <v>453531</v>
      </c>
      <c r="K164" s="165">
        <v>1927168</v>
      </c>
      <c r="L164" s="166">
        <v>4610797</v>
      </c>
      <c r="M164" s="109" t="s">
        <v>18</v>
      </c>
      <c r="N164" s="278"/>
    </row>
    <row r="165" spans="1:14" s="67" customFormat="1" ht="12.75" customHeight="1" thickBot="1">
      <c r="A165" s="277"/>
      <c r="B165" s="111" t="s">
        <v>19</v>
      </c>
      <c r="C165" s="163">
        <f t="shared" si="2"/>
        <v>16285763</v>
      </c>
      <c r="D165" s="164">
        <v>152545</v>
      </c>
      <c r="E165" s="165">
        <v>0</v>
      </c>
      <c r="F165" s="164">
        <v>1217151</v>
      </c>
      <c r="G165" s="165">
        <v>0</v>
      </c>
      <c r="H165" s="164">
        <v>5985323</v>
      </c>
      <c r="I165" s="165">
        <v>4829566</v>
      </c>
      <c r="J165" s="164">
        <v>233253</v>
      </c>
      <c r="K165" s="165">
        <v>1007918</v>
      </c>
      <c r="L165" s="166">
        <v>2860007</v>
      </c>
      <c r="M165" s="109" t="s">
        <v>297</v>
      </c>
      <c r="N165" s="278"/>
    </row>
    <row r="166" spans="1:14" s="67" customFormat="1" ht="13.5" customHeight="1" thickBot="1">
      <c r="A166" s="274" t="s">
        <v>129</v>
      </c>
      <c r="B166" s="157" t="s">
        <v>14</v>
      </c>
      <c r="C166" s="158">
        <f t="shared" si="2"/>
        <v>14</v>
      </c>
      <c r="D166" s="159">
        <v>12</v>
      </c>
      <c r="E166" s="160">
        <v>0</v>
      </c>
      <c r="F166" s="161">
        <v>0</v>
      </c>
      <c r="G166" s="161">
        <v>0</v>
      </c>
      <c r="H166" s="161">
        <v>2</v>
      </c>
      <c r="I166" s="161">
        <v>0</v>
      </c>
      <c r="J166" s="161">
        <v>0</v>
      </c>
      <c r="K166" s="161">
        <v>0</v>
      </c>
      <c r="L166" s="161">
        <v>0</v>
      </c>
      <c r="M166" s="162" t="s">
        <v>15</v>
      </c>
      <c r="N166" s="276" t="s">
        <v>158</v>
      </c>
    </row>
    <row r="167" spans="1:14" s="106" customFormat="1" ht="13.5" customHeight="1" thickBot="1">
      <c r="A167" s="274"/>
      <c r="B167" s="157" t="s">
        <v>17</v>
      </c>
      <c r="C167" s="158">
        <f t="shared" si="2"/>
        <v>66674</v>
      </c>
      <c r="D167" s="159">
        <v>27771</v>
      </c>
      <c r="E167" s="160">
        <v>0</v>
      </c>
      <c r="F167" s="161">
        <v>0</v>
      </c>
      <c r="G167" s="161">
        <v>0</v>
      </c>
      <c r="H167" s="161">
        <v>38903</v>
      </c>
      <c r="I167" s="161">
        <v>0</v>
      </c>
      <c r="J167" s="161">
        <v>0</v>
      </c>
      <c r="K167" s="161">
        <v>0</v>
      </c>
      <c r="L167" s="161">
        <v>0</v>
      </c>
      <c r="M167" s="162" t="s">
        <v>18</v>
      </c>
      <c r="N167" s="276"/>
    </row>
    <row r="168" spans="1:14" s="106" customFormat="1" ht="13.5" customHeight="1" thickBot="1">
      <c r="A168" s="286"/>
      <c r="B168" s="177" t="s">
        <v>19</v>
      </c>
      <c r="C168" s="178">
        <f t="shared" si="2"/>
        <v>31084</v>
      </c>
      <c r="D168" s="179">
        <v>8550</v>
      </c>
      <c r="E168" s="180">
        <v>0</v>
      </c>
      <c r="F168" s="181">
        <v>0</v>
      </c>
      <c r="G168" s="181">
        <v>0</v>
      </c>
      <c r="H168" s="181">
        <v>22534</v>
      </c>
      <c r="I168" s="181">
        <v>0</v>
      </c>
      <c r="J168" s="181">
        <v>0</v>
      </c>
      <c r="K168" s="181">
        <v>0</v>
      </c>
      <c r="L168" s="181">
        <v>0</v>
      </c>
      <c r="M168" s="182" t="s">
        <v>297</v>
      </c>
      <c r="N168" s="287"/>
    </row>
    <row r="169" spans="1:14" s="67" customFormat="1" ht="13.5" customHeight="1" thickBot="1">
      <c r="A169" s="277" t="s">
        <v>240</v>
      </c>
      <c r="B169" s="111" t="s">
        <v>14</v>
      </c>
      <c r="C169" s="163">
        <f t="shared" si="2"/>
        <v>41</v>
      </c>
      <c r="D169" s="164">
        <v>36</v>
      </c>
      <c r="E169" s="165">
        <v>0</v>
      </c>
      <c r="F169" s="164">
        <v>1</v>
      </c>
      <c r="G169" s="165">
        <v>0</v>
      </c>
      <c r="H169" s="164">
        <v>0</v>
      </c>
      <c r="I169" s="165">
        <v>4</v>
      </c>
      <c r="J169" s="164">
        <v>0</v>
      </c>
      <c r="K169" s="165">
        <v>0</v>
      </c>
      <c r="L169" s="166">
        <v>0</v>
      </c>
      <c r="M169" s="109" t="s">
        <v>15</v>
      </c>
      <c r="N169" s="278" t="s">
        <v>64</v>
      </c>
    </row>
    <row r="170" spans="1:14" s="67" customFormat="1" ht="13.5" customHeight="1" thickBot="1">
      <c r="A170" s="277"/>
      <c r="B170" s="111" t="s">
        <v>17</v>
      </c>
      <c r="C170" s="163">
        <f t="shared" si="2"/>
        <v>197692</v>
      </c>
      <c r="D170" s="164">
        <v>75622</v>
      </c>
      <c r="E170" s="165">
        <v>0</v>
      </c>
      <c r="F170" s="164">
        <v>20594</v>
      </c>
      <c r="G170" s="165">
        <v>0</v>
      </c>
      <c r="H170" s="164">
        <v>0</v>
      </c>
      <c r="I170" s="165">
        <v>101476</v>
      </c>
      <c r="J170" s="164">
        <v>0</v>
      </c>
      <c r="K170" s="165">
        <v>0</v>
      </c>
      <c r="L170" s="166">
        <v>0</v>
      </c>
      <c r="M170" s="109" t="s">
        <v>18</v>
      </c>
      <c r="N170" s="278"/>
    </row>
    <row r="171" spans="1:14" s="67" customFormat="1" ht="12.75" customHeight="1" thickBot="1">
      <c r="A171" s="277"/>
      <c r="B171" s="111" t="s">
        <v>19</v>
      </c>
      <c r="C171" s="163">
        <f t="shared" si="2"/>
        <v>79780</v>
      </c>
      <c r="D171" s="164">
        <v>22670</v>
      </c>
      <c r="E171" s="165">
        <v>0</v>
      </c>
      <c r="F171" s="164">
        <v>6178</v>
      </c>
      <c r="G171" s="165">
        <v>0</v>
      </c>
      <c r="H171" s="164">
        <v>0</v>
      </c>
      <c r="I171" s="165">
        <v>50932</v>
      </c>
      <c r="J171" s="164">
        <v>0</v>
      </c>
      <c r="K171" s="165">
        <v>0</v>
      </c>
      <c r="L171" s="166">
        <v>0</v>
      </c>
      <c r="M171" s="109" t="s">
        <v>297</v>
      </c>
      <c r="N171" s="278"/>
    </row>
    <row r="172" spans="1:14" s="67" customFormat="1" ht="13.5" customHeight="1" thickBot="1">
      <c r="A172" s="274" t="s">
        <v>198</v>
      </c>
      <c r="B172" s="157" t="s">
        <v>14</v>
      </c>
      <c r="C172" s="158">
        <f t="shared" si="2"/>
        <v>2</v>
      </c>
      <c r="D172" s="159">
        <v>0</v>
      </c>
      <c r="E172" s="160">
        <v>0</v>
      </c>
      <c r="F172" s="161">
        <v>0</v>
      </c>
      <c r="G172" s="161">
        <v>0</v>
      </c>
      <c r="H172" s="161">
        <v>0</v>
      </c>
      <c r="I172" s="161">
        <v>0</v>
      </c>
      <c r="J172" s="161">
        <v>0</v>
      </c>
      <c r="K172" s="161">
        <v>0</v>
      </c>
      <c r="L172" s="161">
        <v>2</v>
      </c>
      <c r="M172" s="162" t="s">
        <v>15</v>
      </c>
      <c r="N172" s="276" t="s">
        <v>343</v>
      </c>
    </row>
    <row r="173" spans="1:14" s="106" customFormat="1" ht="13.5" customHeight="1" thickBot="1">
      <c r="A173" s="274"/>
      <c r="B173" s="157" t="s">
        <v>17</v>
      </c>
      <c r="C173" s="158">
        <f t="shared" si="2"/>
        <v>18460</v>
      </c>
      <c r="D173" s="159">
        <v>0</v>
      </c>
      <c r="E173" s="160">
        <v>0</v>
      </c>
      <c r="F173" s="161">
        <v>0</v>
      </c>
      <c r="G173" s="161">
        <v>0</v>
      </c>
      <c r="H173" s="161">
        <v>0</v>
      </c>
      <c r="I173" s="161">
        <v>0</v>
      </c>
      <c r="J173" s="161">
        <v>0</v>
      </c>
      <c r="K173" s="161">
        <v>0</v>
      </c>
      <c r="L173" s="161">
        <v>18460</v>
      </c>
      <c r="M173" s="162" t="s">
        <v>18</v>
      </c>
      <c r="N173" s="276"/>
    </row>
    <row r="174" spans="1:14" s="106" customFormat="1" ht="13.5" customHeight="1" thickBot="1">
      <c r="A174" s="286"/>
      <c r="B174" s="177" t="s">
        <v>19</v>
      </c>
      <c r="C174" s="178">
        <f t="shared" si="2"/>
        <v>10346</v>
      </c>
      <c r="D174" s="179">
        <v>0</v>
      </c>
      <c r="E174" s="180">
        <v>0</v>
      </c>
      <c r="F174" s="181">
        <v>0</v>
      </c>
      <c r="G174" s="181">
        <v>0</v>
      </c>
      <c r="H174" s="181">
        <v>0</v>
      </c>
      <c r="I174" s="181">
        <v>0</v>
      </c>
      <c r="J174" s="181">
        <v>0</v>
      </c>
      <c r="K174" s="181">
        <v>0</v>
      </c>
      <c r="L174" s="181">
        <v>10346</v>
      </c>
      <c r="M174" s="182" t="s">
        <v>297</v>
      </c>
      <c r="N174" s="287"/>
    </row>
    <row r="175" spans="1:14" s="67" customFormat="1" ht="13.5" customHeight="1" thickBot="1">
      <c r="A175" s="277" t="s">
        <v>310</v>
      </c>
      <c r="B175" s="111" t="s">
        <v>14</v>
      </c>
      <c r="C175" s="163">
        <f t="shared" si="2"/>
        <v>7</v>
      </c>
      <c r="D175" s="164">
        <v>5</v>
      </c>
      <c r="E175" s="165">
        <v>0</v>
      </c>
      <c r="F175" s="164">
        <v>0</v>
      </c>
      <c r="G175" s="165">
        <v>0</v>
      </c>
      <c r="H175" s="164">
        <v>0</v>
      </c>
      <c r="I175" s="165">
        <v>0</v>
      </c>
      <c r="J175" s="164">
        <v>2</v>
      </c>
      <c r="K175" s="165">
        <v>0</v>
      </c>
      <c r="L175" s="166">
        <v>0</v>
      </c>
      <c r="M175" s="109" t="s">
        <v>15</v>
      </c>
      <c r="N175" s="278" t="s">
        <v>344</v>
      </c>
    </row>
    <row r="176" spans="1:14" s="67" customFormat="1" ht="13.5" customHeight="1" thickBot="1">
      <c r="A176" s="277"/>
      <c r="B176" s="111" t="s">
        <v>17</v>
      </c>
      <c r="C176" s="163">
        <f t="shared" si="2"/>
        <v>23576</v>
      </c>
      <c r="D176" s="164">
        <v>18230</v>
      </c>
      <c r="E176" s="165">
        <v>0</v>
      </c>
      <c r="F176" s="164">
        <v>0</v>
      </c>
      <c r="G176" s="165">
        <v>0</v>
      </c>
      <c r="H176" s="164">
        <v>0</v>
      </c>
      <c r="I176" s="165">
        <v>0</v>
      </c>
      <c r="J176" s="164">
        <v>5346</v>
      </c>
      <c r="K176" s="165">
        <v>0</v>
      </c>
      <c r="L176" s="166">
        <v>0</v>
      </c>
      <c r="M176" s="109" t="s">
        <v>18</v>
      </c>
      <c r="N176" s="278"/>
    </row>
    <row r="177" spans="1:14" s="67" customFormat="1" ht="12.75" customHeight="1" thickBot="1">
      <c r="A177" s="277"/>
      <c r="B177" s="111" t="s">
        <v>19</v>
      </c>
      <c r="C177" s="163">
        <f t="shared" si="2"/>
        <v>8856</v>
      </c>
      <c r="D177" s="164">
        <v>5944</v>
      </c>
      <c r="E177" s="165">
        <v>0</v>
      </c>
      <c r="F177" s="164">
        <v>0</v>
      </c>
      <c r="G177" s="165">
        <v>0</v>
      </c>
      <c r="H177" s="164">
        <v>0</v>
      </c>
      <c r="I177" s="165">
        <v>0</v>
      </c>
      <c r="J177" s="164">
        <v>2912</v>
      </c>
      <c r="K177" s="165">
        <v>0</v>
      </c>
      <c r="L177" s="166">
        <v>0</v>
      </c>
      <c r="M177" s="109" t="s">
        <v>297</v>
      </c>
      <c r="N177" s="278"/>
    </row>
    <row r="178" spans="1:14" s="67" customFormat="1" ht="13.5" customHeight="1" thickBot="1">
      <c r="A178" s="274" t="s">
        <v>331</v>
      </c>
      <c r="B178" s="157" t="s">
        <v>14</v>
      </c>
      <c r="C178" s="158">
        <f t="shared" si="2"/>
        <v>1</v>
      </c>
      <c r="D178" s="159">
        <v>0</v>
      </c>
      <c r="E178" s="160">
        <v>0</v>
      </c>
      <c r="F178" s="161">
        <v>0</v>
      </c>
      <c r="G178" s="161">
        <v>0</v>
      </c>
      <c r="H178" s="161">
        <v>0</v>
      </c>
      <c r="I178" s="161">
        <v>0</v>
      </c>
      <c r="J178" s="161">
        <v>0</v>
      </c>
      <c r="K178" s="161">
        <v>0</v>
      </c>
      <c r="L178" s="161">
        <v>1</v>
      </c>
      <c r="M178" s="162" t="s">
        <v>15</v>
      </c>
      <c r="N178" s="276" t="s">
        <v>345</v>
      </c>
    </row>
    <row r="179" spans="1:14" s="106" customFormat="1" ht="13.5" customHeight="1" thickBot="1">
      <c r="A179" s="274"/>
      <c r="B179" s="157" t="s">
        <v>17</v>
      </c>
      <c r="C179" s="158">
        <f t="shared" si="2"/>
        <v>2684</v>
      </c>
      <c r="D179" s="159">
        <v>0</v>
      </c>
      <c r="E179" s="160">
        <v>0</v>
      </c>
      <c r="F179" s="161">
        <v>0</v>
      </c>
      <c r="G179" s="161">
        <v>0</v>
      </c>
      <c r="H179" s="161">
        <v>0</v>
      </c>
      <c r="I179" s="161">
        <v>0</v>
      </c>
      <c r="J179" s="161">
        <v>0</v>
      </c>
      <c r="K179" s="161">
        <v>0</v>
      </c>
      <c r="L179" s="161">
        <v>2684</v>
      </c>
      <c r="M179" s="162" t="s">
        <v>18</v>
      </c>
      <c r="N179" s="276"/>
    </row>
    <row r="180" spans="1:14" s="106" customFormat="1" ht="13.5" customHeight="1" thickBot="1">
      <c r="A180" s="286"/>
      <c r="B180" s="177" t="s">
        <v>19</v>
      </c>
      <c r="C180" s="178">
        <f t="shared" si="2"/>
        <v>1211</v>
      </c>
      <c r="D180" s="179">
        <v>0</v>
      </c>
      <c r="E180" s="180">
        <v>0</v>
      </c>
      <c r="F180" s="181">
        <v>0</v>
      </c>
      <c r="G180" s="181">
        <v>0</v>
      </c>
      <c r="H180" s="181">
        <v>0</v>
      </c>
      <c r="I180" s="181">
        <v>0</v>
      </c>
      <c r="J180" s="181">
        <v>0</v>
      </c>
      <c r="K180" s="181">
        <v>0</v>
      </c>
      <c r="L180" s="181">
        <v>1211</v>
      </c>
      <c r="M180" s="182" t="s">
        <v>297</v>
      </c>
      <c r="N180" s="287"/>
    </row>
    <row r="181" spans="1:14" s="67" customFormat="1" ht="13.5" customHeight="1" thickBot="1">
      <c r="A181" s="277" t="s">
        <v>65</v>
      </c>
      <c r="B181" s="111" t="s">
        <v>14</v>
      </c>
      <c r="C181" s="163">
        <f t="shared" si="2"/>
        <v>253</v>
      </c>
      <c r="D181" s="164">
        <v>12</v>
      </c>
      <c r="E181" s="165">
        <v>2</v>
      </c>
      <c r="F181" s="164">
        <v>11</v>
      </c>
      <c r="G181" s="165">
        <v>0</v>
      </c>
      <c r="H181" s="164">
        <v>74</v>
      </c>
      <c r="I181" s="165">
        <v>66</v>
      </c>
      <c r="J181" s="164">
        <v>8</v>
      </c>
      <c r="K181" s="165">
        <v>28</v>
      </c>
      <c r="L181" s="166">
        <v>52</v>
      </c>
      <c r="M181" s="109" t="s">
        <v>15</v>
      </c>
      <c r="N181" s="278" t="s">
        <v>346</v>
      </c>
    </row>
    <row r="182" spans="1:14" s="67" customFormat="1" ht="13.5" customHeight="1" thickBot="1">
      <c r="A182" s="277"/>
      <c r="B182" s="111" t="s">
        <v>17</v>
      </c>
      <c r="C182" s="163">
        <f t="shared" si="2"/>
        <v>11234305</v>
      </c>
      <c r="D182" s="164">
        <v>88879</v>
      </c>
      <c r="E182" s="165">
        <v>132344</v>
      </c>
      <c r="F182" s="164">
        <v>716845</v>
      </c>
      <c r="G182" s="165">
        <v>0</v>
      </c>
      <c r="H182" s="164">
        <v>2601825</v>
      </c>
      <c r="I182" s="165">
        <v>2266832</v>
      </c>
      <c r="J182" s="164">
        <v>193311</v>
      </c>
      <c r="K182" s="165">
        <v>827942</v>
      </c>
      <c r="L182" s="166">
        <v>4406327</v>
      </c>
      <c r="M182" s="109" t="s">
        <v>18</v>
      </c>
      <c r="N182" s="278"/>
    </row>
    <row r="183" spans="1:14" s="67" customFormat="1" ht="12.75" customHeight="1" thickBot="1">
      <c r="A183" s="277"/>
      <c r="B183" s="111" t="s">
        <v>19</v>
      </c>
      <c r="C183" s="163">
        <f t="shared" si="2"/>
        <v>6346060</v>
      </c>
      <c r="D183" s="164">
        <v>37159</v>
      </c>
      <c r="E183" s="165">
        <v>58374</v>
      </c>
      <c r="F183" s="164">
        <v>246271</v>
      </c>
      <c r="G183" s="165">
        <v>0</v>
      </c>
      <c r="H183" s="164">
        <v>1526126</v>
      </c>
      <c r="I183" s="165">
        <v>1177383</v>
      </c>
      <c r="J183" s="164">
        <v>90829</v>
      </c>
      <c r="K183" s="165">
        <v>407429</v>
      </c>
      <c r="L183" s="166">
        <v>2802489</v>
      </c>
      <c r="M183" s="109" t="s">
        <v>297</v>
      </c>
      <c r="N183" s="278"/>
    </row>
    <row r="184" spans="1:14" s="67" customFormat="1" ht="13.5" customHeight="1" thickBot="1">
      <c r="A184" s="274" t="s">
        <v>328</v>
      </c>
      <c r="B184" s="157" t="s">
        <v>14</v>
      </c>
      <c r="C184" s="158">
        <f t="shared" si="2"/>
        <v>22</v>
      </c>
      <c r="D184" s="159">
        <v>4</v>
      </c>
      <c r="E184" s="160">
        <v>0</v>
      </c>
      <c r="F184" s="161">
        <v>0</v>
      </c>
      <c r="G184" s="161">
        <v>12</v>
      </c>
      <c r="H184" s="161">
        <v>4</v>
      </c>
      <c r="I184" s="161">
        <v>2</v>
      </c>
      <c r="J184" s="161">
        <v>0</v>
      </c>
      <c r="K184" s="161">
        <v>0</v>
      </c>
      <c r="L184" s="161">
        <v>0</v>
      </c>
      <c r="M184" s="162" t="s">
        <v>15</v>
      </c>
      <c r="N184" s="276" t="s">
        <v>347</v>
      </c>
    </row>
    <row r="185" spans="1:14" s="106" customFormat="1" ht="13.5" customHeight="1" thickBot="1">
      <c r="A185" s="274"/>
      <c r="B185" s="157" t="s">
        <v>17</v>
      </c>
      <c r="C185" s="158">
        <f t="shared" si="2"/>
        <v>102623</v>
      </c>
      <c r="D185" s="159">
        <v>2910</v>
      </c>
      <c r="E185" s="160">
        <v>0</v>
      </c>
      <c r="F185" s="161">
        <v>0</v>
      </c>
      <c r="G185" s="161">
        <v>340</v>
      </c>
      <c r="H185" s="161">
        <v>93597</v>
      </c>
      <c r="I185" s="161">
        <v>5776</v>
      </c>
      <c r="J185" s="161">
        <v>0</v>
      </c>
      <c r="K185" s="161">
        <v>0</v>
      </c>
      <c r="L185" s="161">
        <v>0</v>
      </c>
      <c r="M185" s="162" t="s">
        <v>18</v>
      </c>
      <c r="N185" s="276"/>
    </row>
    <row r="186" spans="1:14" s="106" customFormat="1" ht="13.5" customHeight="1">
      <c r="A186" s="286"/>
      <c r="B186" s="177" t="s">
        <v>19</v>
      </c>
      <c r="C186" s="178">
        <f t="shared" si="2"/>
        <v>55979</v>
      </c>
      <c r="D186" s="179">
        <v>913</v>
      </c>
      <c r="E186" s="180">
        <v>0</v>
      </c>
      <c r="F186" s="181">
        <v>0</v>
      </c>
      <c r="G186" s="181">
        <v>310</v>
      </c>
      <c r="H186" s="181">
        <v>51522</v>
      </c>
      <c r="I186" s="181">
        <v>3234</v>
      </c>
      <c r="J186" s="181">
        <v>0</v>
      </c>
      <c r="K186" s="181">
        <v>0</v>
      </c>
      <c r="L186" s="181">
        <v>0</v>
      </c>
      <c r="M186" s="182" t="s">
        <v>297</v>
      </c>
      <c r="N186" s="287"/>
    </row>
    <row r="187" spans="1:14" ht="13.5" thickBot="1">
      <c r="A187" s="281" t="s">
        <v>9</v>
      </c>
      <c r="B187" s="183" t="s">
        <v>14</v>
      </c>
      <c r="C187" s="184">
        <f>SUM(C37,C40,C43,C46,C49,C52,C55,C58,C61,C64,C67,C70,C73,C76,C79,C82,C85,C88,C91,C94,C97,C100,C103,C106,C109,C112,C115,C118,C121,C124,C127,C34+C31+C28+C25+C22+C16+C13+C10+C130,C133,C136,C139,C142,C145,C148,C151,C154,C157,C160,C163,C166,C169,C172,C175,C178,C181,C184+C19)</f>
        <v>4362</v>
      </c>
      <c r="D187" s="184">
        <f t="shared" ref="D187:L189" si="3">SUM(D37,D40,D43,D46,D49,D52,D55,D58,D61,D64,D67,D70,D73,D76,D79,D82,D85,D88,D91,D94,D97,D100,D103,D106,D109,D112,D115,D118,D121,D124,D127,D34+D31+D28+D25+D22+D16+D13+D10+D130,D133,D136,D139,D142,D145,D148,D151,D154,D157,D160,D163,D166,D169,D172,D175,D178,D181,D184+D19)</f>
        <v>433</v>
      </c>
      <c r="E187" s="184">
        <f t="shared" si="3"/>
        <v>80</v>
      </c>
      <c r="F187" s="184">
        <f t="shared" si="3"/>
        <v>165</v>
      </c>
      <c r="G187" s="184">
        <f t="shared" si="3"/>
        <v>851</v>
      </c>
      <c r="H187" s="184">
        <f t="shared" si="3"/>
        <v>581</v>
      </c>
      <c r="I187" s="184">
        <f t="shared" si="3"/>
        <v>1394</v>
      </c>
      <c r="J187" s="184">
        <f t="shared" si="3"/>
        <v>359</v>
      </c>
      <c r="K187" s="184">
        <f t="shared" si="3"/>
        <v>185</v>
      </c>
      <c r="L187" s="184">
        <f t="shared" si="3"/>
        <v>314</v>
      </c>
      <c r="M187" s="185" t="s">
        <v>15</v>
      </c>
      <c r="N187" s="283" t="s">
        <v>2</v>
      </c>
    </row>
    <row r="188" spans="1:14" ht="13.5" thickBot="1">
      <c r="A188" s="277"/>
      <c r="B188" s="171" t="s">
        <v>17</v>
      </c>
      <c r="C188" s="172">
        <f>SUM(C38,C41,C44,C47,C50,C53,C56,C59,C62,C65,C68,C71,C74,C77,C80,C83,C86,C89,C92,C95,C98,C101,C104,C107,C110,C113,C116,C119,C122,C125,C128,C35+C32+C29+C26+C23+C17+C14+C11+C131,C134,C137,C140,C143,C146,C149,C152,C155,C158,C161,C164,C167,C170,C173,C176,C179,C182,C185+C20)</f>
        <v>142537099</v>
      </c>
      <c r="D188" s="172">
        <f t="shared" si="3"/>
        <v>1874042</v>
      </c>
      <c r="E188" s="172">
        <f t="shared" si="3"/>
        <v>12027275</v>
      </c>
      <c r="F188" s="172">
        <f t="shared" si="3"/>
        <v>15494191</v>
      </c>
      <c r="G188" s="172">
        <f t="shared" si="3"/>
        <v>492744</v>
      </c>
      <c r="H188" s="172">
        <f t="shared" si="3"/>
        <v>20665054</v>
      </c>
      <c r="I188" s="172">
        <f t="shared" si="3"/>
        <v>61906540</v>
      </c>
      <c r="J188" s="172">
        <f t="shared" si="3"/>
        <v>2026777</v>
      </c>
      <c r="K188" s="172">
        <f t="shared" si="3"/>
        <v>7430370</v>
      </c>
      <c r="L188" s="172">
        <f t="shared" si="3"/>
        <v>20620106</v>
      </c>
      <c r="M188" s="173" t="s">
        <v>18</v>
      </c>
      <c r="N188" s="284"/>
    </row>
    <row r="189" spans="1:14">
      <c r="A189" s="282"/>
      <c r="B189" s="174" t="s">
        <v>19</v>
      </c>
      <c r="C189" s="175">
        <f>SUM(C39,C42,C45,C48,C51,C54,C57,C60,C63,C66,C69,C72,C75,C78,C81,C84,C87,C90,C93,C96,C99,C102,C105,C108,C111,C114,C117,C120,C123,C126,C129,C36+C33+C30+C27+C24+C18+C15+C12+C132,C135,C138,C141,C144,C147,C150,C153,C156,C159,C162,C165,C168,C171,C174,C177,C180,C183,C186+C21)</f>
        <v>73722369</v>
      </c>
      <c r="D189" s="175">
        <f t="shared" si="3"/>
        <v>820158</v>
      </c>
      <c r="E189" s="175">
        <f t="shared" si="3"/>
        <v>9958943</v>
      </c>
      <c r="F189" s="175">
        <f t="shared" si="3"/>
        <v>3300650</v>
      </c>
      <c r="G189" s="175">
        <f t="shared" si="3"/>
        <v>232763</v>
      </c>
      <c r="H189" s="175">
        <f t="shared" si="3"/>
        <v>11746052</v>
      </c>
      <c r="I189" s="175">
        <f t="shared" si="3"/>
        <v>30273661</v>
      </c>
      <c r="J189" s="175">
        <f t="shared" si="3"/>
        <v>965153</v>
      </c>
      <c r="K189" s="175">
        <f t="shared" si="3"/>
        <v>3841020</v>
      </c>
      <c r="L189" s="175">
        <f t="shared" si="3"/>
        <v>12583969</v>
      </c>
      <c r="M189" s="176" t="s">
        <v>297</v>
      </c>
      <c r="N189" s="285"/>
    </row>
    <row r="190" spans="1:14">
      <c r="A190" t="s">
        <v>304</v>
      </c>
      <c r="C190"/>
      <c r="N190" s="223" t="s">
        <v>303</v>
      </c>
    </row>
    <row r="191" spans="1:14">
      <c r="C191"/>
    </row>
    <row r="192" spans="1:14">
      <c r="C192"/>
    </row>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sheetData>
  <mergeCells count="130">
    <mergeCell ref="A1:N1"/>
    <mergeCell ref="A2:N2"/>
    <mergeCell ref="A3:N3"/>
    <mergeCell ref="A4:N4"/>
    <mergeCell ref="A5:N5"/>
    <mergeCell ref="A7:A9"/>
    <mergeCell ref="B7:B9"/>
    <mergeCell ref="C7:L7"/>
    <mergeCell ref="M7:M9"/>
    <mergeCell ref="N7:N9"/>
    <mergeCell ref="A19:A21"/>
    <mergeCell ref="N19:N21"/>
    <mergeCell ref="A22:A24"/>
    <mergeCell ref="N22:N24"/>
    <mergeCell ref="A25:A27"/>
    <mergeCell ref="N25:N27"/>
    <mergeCell ref="A10:A12"/>
    <mergeCell ref="N10:N12"/>
    <mergeCell ref="A13:A15"/>
    <mergeCell ref="N13:N15"/>
    <mergeCell ref="A16:A18"/>
    <mergeCell ref="N16:N18"/>
    <mergeCell ref="A37:A39"/>
    <mergeCell ref="N37:N39"/>
    <mergeCell ref="A40:A42"/>
    <mergeCell ref="N40:N42"/>
    <mergeCell ref="A43:A45"/>
    <mergeCell ref="N43:N45"/>
    <mergeCell ref="A28:A30"/>
    <mergeCell ref="N28:N30"/>
    <mergeCell ref="A31:A33"/>
    <mergeCell ref="N31:N33"/>
    <mergeCell ref="A34:A36"/>
    <mergeCell ref="N34:N36"/>
    <mergeCell ref="A55:A57"/>
    <mergeCell ref="N55:N57"/>
    <mergeCell ref="A58:A60"/>
    <mergeCell ref="N58:N60"/>
    <mergeCell ref="A61:A63"/>
    <mergeCell ref="N61:N63"/>
    <mergeCell ref="A46:A48"/>
    <mergeCell ref="N46:N48"/>
    <mergeCell ref="A49:A51"/>
    <mergeCell ref="N49:N51"/>
    <mergeCell ref="A52:A54"/>
    <mergeCell ref="N52:N54"/>
    <mergeCell ref="A73:A75"/>
    <mergeCell ref="N73:N75"/>
    <mergeCell ref="A76:A78"/>
    <mergeCell ref="N76:N78"/>
    <mergeCell ref="A79:A81"/>
    <mergeCell ref="N79:N81"/>
    <mergeCell ref="A64:A66"/>
    <mergeCell ref="N64:N66"/>
    <mergeCell ref="A67:A69"/>
    <mergeCell ref="N67:N69"/>
    <mergeCell ref="A70:A72"/>
    <mergeCell ref="N70:N72"/>
    <mergeCell ref="A91:A93"/>
    <mergeCell ref="N91:N93"/>
    <mergeCell ref="A94:A96"/>
    <mergeCell ref="N94:N96"/>
    <mergeCell ref="A97:A99"/>
    <mergeCell ref="N97:N99"/>
    <mergeCell ref="A82:A84"/>
    <mergeCell ref="N82:N84"/>
    <mergeCell ref="A85:A87"/>
    <mergeCell ref="N85:N87"/>
    <mergeCell ref="A88:A90"/>
    <mergeCell ref="N88:N90"/>
    <mergeCell ref="A109:A111"/>
    <mergeCell ref="N109:N111"/>
    <mergeCell ref="A112:A114"/>
    <mergeCell ref="N112:N114"/>
    <mergeCell ref="A115:A117"/>
    <mergeCell ref="N115:N117"/>
    <mergeCell ref="A100:A102"/>
    <mergeCell ref="N100:N102"/>
    <mergeCell ref="A103:A105"/>
    <mergeCell ref="N103:N105"/>
    <mergeCell ref="A106:A108"/>
    <mergeCell ref="N106:N108"/>
    <mergeCell ref="A127:A129"/>
    <mergeCell ref="N127:N129"/>
    <mergeCell ref="A130:A132"/>
    <mergeCell ref="N130:N132"/>
    <mergeCell ref="A133:A135"/>
    <mergeCell ref="N133:N135"/>
    <mergeCell ref="A118:A120"/>
    <mergeCell ref="N118:N120"/>
    <mergeCell ref="A121:A123"/>
    <mergeCell ref="N121:N123"/>
    <mergeCell ref="A124:A126"/>
    <mergeCell ref="N124:N126"/>
    <mergeCell ref="A145:A147"/>
    <mergeCell ref="N145:N147"/>
    <mergeCell ref="A148:A150"/>
    <mergeCell ref="N148:N150"/>
    <mergeCell ref="A151:A153"/>
    <mergeCell ref="N151:N153"/>
    <mergeCell ref="A136:A138"/>
    <mergeCell ref="N136:N138"/>
    <mergeCell ref="A139:A141"/>
    <mergeCell ref="N139:N141"/>
    <mergeCell ref="A142:A144"/>
    <mergeCell ref="N142:N144"/>
    <mergeCell ref="A163:A165"/>
    <mergeCell ref="N163:N165"/>
    <mergeCell ref="A166:A168"/>
    <mergeCell ref="N166:N168"/>
    <mergeCell ref="A169:A171"/>
    <mergeCell ref="N169:N171"/>
    <mergeCell ref="A154:A156"/>
    <mergeCell ref="N154:N156"/>
    <mergeCell ref="A157:A159"/>
    <mergeCell ref="N157:N159"/>
    <mergeCell ref="A160:A162"/>
    <mergeCell ref="N160:N162"/>
    <mergeCell ref="A181:A183"/>
    <mergeCell ref="N181:N183"/>
    <mergeCell ref="A184:A186"/>
    <mergeCell ref="N184:N186"/>
    <mergeCell ref="A187:A189"/>
    <mergeCell ref="N187:N189"/>
    <mergeCell ref="A172:A174"/>
    <mergeCell ref="N172:N174"/>
    <mergeCell ref="A175:A177"/>
    <mergeCell ref="N175:N177"/>
    <mergeCell ref="A178:A180"/>
    <mergeCell ref="N178:N180"/>
  </mergeCells>
  <printOptions horizontalCentered="1"/>
  <pageMargins left="0" right="0" top="0.74803149606299213" bottom="0" header="0.31496062992125984" footer="0.31496062992125984"/>
  <pageSetup paperSize="9" scale="90" orientation="landscape" r:id="rId1"/>
  <rowBreaks count="5" manualBreakCount="5">
    <brk id="39" max="13" man="1"/>
    <brk id="69" max="13" man="1"/>
    <brk id="99" max="13" man="1"/>
    <brk id="129" max="13" man="1"/>
    <brk id="159"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F26"/>
  <sheetViews>
    <sheetView view="pageBreakPreview" zoomScaleNormal="100" zoomScaleSheetLayoutView="100" workbookViewId="0">
      <selection activeCell="A6" sqref="A6"/>
    </sheetView>
  </sheetViews>
  <sheetFormatPr defaultColWidth="9.140625" defaultRowHeight="15"/>
  <cols>
    <col min="1" max="1" width="63.7109375" style="25" customWidth="1"/>
    <col min="2" max="13" width="9.140625" style="25"/>
    <col min="14" max="14" width="13.140625" style="25" customWidth="1"/>
    <col min="15" max="15" width="16" style="25" customWidth="1"/>
    <col min="16" max="16" width="1.28515625" style="25" customWidth="1"/>
    <col min="17" max="16384" width="9.140625" style="25"/>
  </cols>
  <sheetData>
    <row r="1" spans="1:1" ht="216" customHeight="1">
      <c r="A1" s="27" t="s">
        <v>213</v>
      </c>
    </row>
    <row r="26" spans="6:6">
      <c r="F26" s="25">
        <v>1028096</v>
      </c>
    </row>
  </sheetData>
  <printOptions horizontalCentered="1" verticalCentered="1"/>
  <pageMargins left="0" right="0" top="0" bottom="0" header="0.31496062992125984" footer="0.31496062992125984"/>
  <pageSetup paperSize="9" orientation="landscape" r:id="rId1"/>
  <rowBreaks count="1" manualBreakCount="1">
    <brk id="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O70"/>
  <sheetViews>
    <sheetView view="pageBreakPreview" zoomScaleNormal="100" zoomScaleSheetLayoutView="100" workbookViewId="0">
      <selection activeCell="E14" sqref="E14"/>
    </sheetView>
  </sheetViews>
  <sheetFormatPr defaultRowHeight="12.75"/>
  <cols>
    <col min="1" max="1" width="17.42578125" customWidth="1"/>
    <col min="2" max="2" width="14.28515625" customWidth="1"/>
    <col min="3" max="3" width="11.7109375" style="64" customWidth="1"/>
    <col min="4" max="12" width="9.85546875" customWidth="1"/>
    <col min="13" max="13" width="11.7109375" customWidth="1"/>
    <col min="14" max="14" width="18.140625" customWidth="1"/>
    <col min="15" max="15" width="16" hidden="1" customWidth="1"/>
    <col min="16" max="16" width="1.28515625" customWidth="1"/>
    <col min="17" max="17" width="8.85546875" customWidth="1"/>
  </cols>
  <sheetData>
    <row r="1" spans="1:14" s="28" customFormat="1" ht="12" customHeight="1">
      <c r="A1" s="261"/>
      <c r="B1" s="261"/>
      <c r="C1" s="261"/>
      <c r="D1" s="261"/>
      <c r="E1" s="261"/>
      <c r="F1" s="261"/>
      <c r="G1" s="261"/>
      <c r="H1" s="261"/>
      <c r="I1" s="261"/>
      <c r="J1" s="261"/>
      <c r="K1" s="261"/>
      <c r="L1" s="261"/>
      <c r="M1" s="261"/>
      <c r="N1" s="261"/>
    </row>
    <row r="2" spans="1:14" s="64" customFormat="1" ht="18">
      <c r="A2" s="262" t="s">
        <v>79</v>
      </c>
      <c r="B2" s="262"/>
      <c r="C2" s="262"/>
      <c r="D2" s="262"/>
      <c r="E2" s="262"/>
      <c r="F2" s="262"/>
      <c r="G2" s="262"/>
      <c r="H2" s="262"/>
      <c r="I2" s="262"/>
      <c r="J2" s="262"/>
      <c r="K2" s="262"/>
      <c r="L2" s="262"/>
      <c r="M2" s="262"/>
      <c r="N2" s="262"/>
    </row>
    <row r="3" spans="1:14" s="64" customFormat="1" ht="15.75" customHeight="1">
      <c r="A3" s="263" t="s">
        <v>180</v>
      </c>
      <c r="B3" s="263"/>
      <c r="C3" s="263"/>
      <c r="D3" s="263"/>
      <c r="E3" s="263"/>
      <c r="F3" s="263"/>
      <c r="G3" s="263"/>
      <c r="H3" s="263"/>
      <c r="I3" s="263"/>
      <c r="J3" s="263"/>
      <c r="K3" s="263"/>
      <c r="L3" s="263"/>
      <c r="M3" s="263"/>
      <c r="N3" s="263"/>
    </row>
    <row r="4" spans="1:14" s="64" customFormat="1" ht="14.25" customHeight="1">
      <c r="A4" s="264">
        <v>2023</v>
      </c>
      <c r="B4" s="264"/>
      <c r="C4" s="264"/>
      <c r="D4" s="264"/>
      <c r="E4" s="264"/>
      <c r="F4" s="264"/>
      <c r="G4" s="264"/>
      <c r="H4" s="264"/>
      <c r="I4" s="264"/>
      <c r="J4" s="264"/>
      <c r="K4" s="264"/>
      <c r="L4" s="264"/>
      <c r="M4" s="264"/>
      <c r="N4" s="264"/>
    </row>
    <row r="5" spans="1:14" s="64" customFormat="1" ht="13.5" customHeight="1">
      <c r="A5" s="265" t="s">
        <v>225</v>
      </c>
      <c r="B5" s="265"/>
      <c r="C5" s="265"/>
      <c r="D5" s="265"/>
      <c r="E5" s="265"/>
      <c r="F5" s="265"/>
      <c r="G5" s="265"/>
      <c r="H5" s="265"/>
      <c r="I5" s="265"/>
      <c r="J5" s="265"/>
      <c r="K5" s="265"/>
      <c r="L5" s="265"/>
      <c r="M5" s="265"/>
      <c r="N5" s="265"/>
    </row>
    <row r="6" spans="1:14" s="64" customFormat="1" ht="15.75">
      <c r="A6" s="1" t="s">
        <v>184</v>
      </c>
      <c r="B6" s="65"/>
      <c r="C6" s="65"/>
      <c r="D6" s="65"/>
      <c r="E6" s="65"/>
      <c r="F6" s="65"/>
      <c r="G6" s="65"/>
      <c r="H6" s="65"/>
      <c r="I6" s="65"/>
      <c r="J6" s="65"/>
      <c r="K6" s="65"/>
      <c r="L6" s="31"/>
      <c r="M6" s="65"/>
      <c r="N6" s="30" t="s">
        <v>185</v>
      </c>
    </row>
    <row r="7" spans="1:14" s="64" customFormat="1" ht="18" customHeight="1">
      <c r="A7" s="266" t="s">
        <v>80</v>
      </c>
      <c r="B7" s="266" t="s">
        <v>118</v>
      </c>
      <c r="C7" s="269" t="s">
        <v>120</v>
      </c>
      <c r="D7" s="269"/>
      <c r="E7" s="269"/>
      <c r="F7" s="269"/>
      <c r="G7" s="269"/>
      <c r="H7" s="269"/>
      <c r="I7" s="269"/>
      <c r="J7" s="269"/>
      <c r="K7" s="269"/>
      <c r="L7" s="269"/>
      <c r="M7" s="270" t="s">
        <v>119</v>
      </c>
      <c r="N7" s="270" t="s">
        <v>81</v>
      </c>
    </row>
    <row r="8" spans="1:14" s="66" customFormat="1" ht="29.25" customHeight="1">
      <c r="A8" s="267"/>
      <c r="B8" s="267"/>
      <c r="C8" s="75" t="s">
        <v>179</v>
      </c>
      <c r="D8" s="75" t="s">
        <v>3</v>
      </c>
      <c r="E8" s="75" t="s">
        <v>78</v>
      </c>
      <c r="F8" s="75" t="s">
        <v>77</v>
      </c>
      <c r="G8" s="75" t="s">
        <v>4</v>
      </c>
      <c r="H8" s="75" t="s">
        <v>76</v>
      </c>
      <c r="I8" s="75" t="s">
        <v>5</v>
      </c>
      <c r="J8" s="75" t="s">
        <v>75</v>
      </c>
      <c r="K8" s="75" t="s">
        <v>6</v>
      </c>
      <c r="L8" s="75" t="s">
        <v>7</v>
      </c>
      <c r="M8" s="271"/>
      <c r="N8" s="271"/>
    </row>
    <row r="9" spans="1:14" s="66" customFormat="1" ht="24.75" customHeight="1">
      <c r="A9" s="268"/>
      <c r="B9" s="268"/>
      <c r="C9" s="98" t="s">
        <v>9</v>
      </c>
      <c r="D9" s="76" t="s">
        <v>209</v>
      </c>
      <c r="E9" s="76" t="s">
        <v>208</v>
      </c>
      <c r="F9" s="76" t="s">
        <v>207</v>
      </c>
      <c r="G9" s="76" t="s">
        <v>10</v>
      </c>
      <c r="H9" s="76" t="s">
        <v>205</v>
      </c>
      <c r="I9" s="76" t="s">
        <v>204</v>
      </c>
      <c r="J9" s="76" t="s">
        <v>206</v>
      </c>
      <c r="K9" s="76" t="s">
        <v>11</v>
      </c>
      <c r="L9" s="76" t="s">
        <v>12</v>
      </c>
      <c r="M9" s="272"/>
      <c r="N9" s="272"/>
    </row>
    <row r="10" spans="1:14" s="67" customFormat="1" ht="13.5" thickBot="1">
      <c r="A10" s="273" t="s">
        <v>82</v>
      </c>
      <c r="B10" s="151" t="s">
        <v>14</v>
      </c>
      <c r="C10" s="152">
        <v>24</v>
      </c>
      <c r="D10" s="153">
        <v>4</v>
      </c>
      <c r="E10" s="154">
        <v>18</v>
      </c>
      <c r="F10" s="153">
        <v>0</v>
      </c>
      <c r="G10" s="154">
        <v>0</v>
      </c>
      <c r="H10" s="153">
        <v>1</v>
      </c>
      <c r="I10" s="154">
        <v>0</v>
      </c>
      <c r="J10" s="153">
        <v>0</v>
      </c>
      <c r="K10" s="154">
        <v>0</v>
      </c>
      <c r="L10" s="155">
        <v>1</v>
      </c>
      <c r="M10" s="156" t="s">
        <v>15</v>
      </c>
      <c r="N10" s="275" t="s">
        <v>83</v>
      </c>
    </row>
    <row r="11" spans="1:14" s="67" customFormat="1" ht="13.5" thickBot="1">
      <c r="A11" s="274"/>
      <c r="B11" s="157" t="s">
        <v>17</v>
      </c>
      <c r="C11" s="158">
        <v>2567874</v>
      </c>
      <c r="D11" s="159">
        <v>7124</v>
      </c>
      <c r="E11" s="160">
        <v>2540203</v>
      </c>
      <c r="F11" s="159">
        <v>0</v>
      </c>
      <c r="G11" s="160">
        <v>0</v>
      </c>
      <c r="H11" s="159">
        <v>19713</v>
      </c>
      <c r="I11" s="160">
        <v>0</v>
      </c>
      <c r="J11" s="159">
        <v>0</v>
      </c>
      <c r="K11" s="160">
        <v>0</v>
      </c>
      <c r="L11" s="161">
        <v>834</v>
      </c>
      <c r="M11" s="162" t="s">
        <v>18</v>
      </c>
      <c r="N11" s="276"/>
    </row>
    <row r="12" spans="1:14" s="67" customFormat="1" ht="13.5" thickBot="1">
      <c r="A12" s="274"/>
      <c r="B12" s="157" t="s">
        <v>19</v>
      </c>
      <c r="C12" s="158">
        <v>2146443</v>
      </c>
      <c r="D12" s="159">
        <v>2161</v>
      </c>
      <c r="E12" s="160">
        <v>2132641</v>
      </c>
      <c r="F12" s="159">
        <v>0</v>
      </c>
      <c r="G12" s="160">
        <v>0</v>
      </c>
      <c r="H12" s="159">
        <v>11391</v>
      </c>
      <c r="I12" s="160">
        <v>0</v>
      </c>
      <c r="J12" s="159">
        <v>0</v>
      </c>
      <c r="K12" s="160">
        <v>0</v>
      </c>
      <c r="L12" s="161">
        <v>250</v>
      </c>
      <c r="M12" s="162" t="s">
        <v>20</v>
      </c>
      <c r="N12" s="276"/>
    </row>
    <row r="13" spans="1:14" s="67" customFormat="1" ht="13.5" thickBot="1">
      <c r="A13" s="277" t="s">
        <v>84</v>
      </c>
      <c r="B13" s="111" t="s">
        <v>14</v>
      </c>
      <c r="C13" s="163">
        <v>19</v>
      </c>
      <c r="D13" s="164">
        <v>0</v>
      </c>
      <c r="E13" s="165">
        <v>18</v>
      </c>
      <c r="F13" s="164">
        <v>0</v>
      </c>
      <c r="G13" s="165">
        <v>0</v>
      </c>
      <c r="H13" s="164">
        <v>1</v>
      </c>
      <c r="I13" s="165">
        <v>0</v>
      </c>
      <c r="J13" s="164">
        <v>0</v>
      </c>
      <c r="K13" s="165">
        <v>0</v>
      </c>
      <c r="L13" s="166">
        <v>0</v>
      </c>
      <c r="M13" s="109" t="s">
        <v>15</v>
      </c>
      <c r="N13" s="278" t="s">
        <v>85</v>
      </c>
    </row>
    <row r="14" spans="1:14" s="67" customFormat="1" ht="13.5" thickBot="1">
      <c r="A14" s="277"/>
      <c r="B14" s="111" t="s">
        <v>17</v>
      </c>
      <c r="C14" s="163">
        <v>3116132</v>
      </c>
      <c r="D14" s="164">
        <v>0</v>
      </c>
      <c r="E14" s="165">
        <v>3095208</v>
      </c>
      <c r="F14" s="164">
        <v>0</v>
      </c>
      <c r="G14" s="165">
        <v>0</v>
      </c>
      <c r="H14" s="164">
        <v>20924</v>
      </c>
      <c r="I14" s="165">
        <v>0</v>
      </c>
      <c r="J14" s="164">
        <v>0</v>
      </c>
      <c r="K14" s="165">
        <v>0</v>
      </c>
      <c r="L14" s="166">
        <v>0</v>
      </c>
      <c r="M14" s="109" t="s">
        <v>18</v>
      </c>
      <c r="N14" s="278"/>
    </row>
    <row r="15" spans="1:14" s="67" customFormat="1" ht="13.5" thickBot="1">
      <c r="A15" s="277"/>
      <c r="B15" s="111" t="s">
        <v>19</v>
      </c>
      <c r="C15" s="163">
        <v>2612598</v>
      </c>
      <c r="D15" s="164">
        <v>0</v>
      </c>
      <c r="E15" s="165">
        <v>2600812</v>
      </c>
      <c r="F15" s="164">
        <v>0</v>
      </c>
      <c r="G15" s="165">
        <v>0</v>
      </c>
      <c r="H15" s="164">
        <v>11786</v>
      </c>
      <c r="I15" s="165">
        <v>0</v>
      </c>
      <c r="J15" s="164">
        <v>0</v>
      </c>
      <c r="K15" s="165">
        <v>0</v>
      </c>
      <c r="L15" s="166">
        <v>0</v>
      </c>
      <c r="M15" s="109" t="s">
        <v>20</v>
      </c>
      <c r="N15" s="278"/>
    </row>
    <row r="16" spans="1:14" s="67" customFormat="1" ht="13.5" thickBot="1">
      <c r="A16" s="274" t="s">
        <v>86</v>
      </c>
      <c r="B16" s="157" t="s">
        <v>14</v>
      </c>
      <c r="C16" s="158">
        <v>14</v>
      </c>
      <c r="D16" s="159">
        <v>0</v>
      </c>
      <c r="E16" s="160">
        <v>13</v>
      </c>
      <c r="F16" s="159">
        <v>0</v>
      </c>
      <c r="G16" s="160">
        <v>0</v>
      </c>
      <c r="H16" s="159">
        <v>0</v>
      </c>
      <c r="I16" s="160">
        <v>0</v>
      </c>
      <c r="J16" s="159">
        <v>0</v>
      </c>
      <c r="K16" s="160">
        <v>0</v>
      </c>
      <c r="L16" s="161">
        <v>1</v>
      </c>
      <c r="M16" s="162" t="s">
        <v>15</v>
      </c>
      <c r="N16" s="276" t="s">
        <v>87</v>
      </c>
    </row>
    <row r="17" spans="1:14" s="67" customFormat="1" ht="13.5" thickBot="1">
      <c r="A17" s="274"/>
      <c r="B17" s="157" t="s">
        <v>17</v>
      </c>
      <c r="C17" s="158">
        <v>2550691</v>
      </c>
      <c r="D17" s="159">
        <v>0</v>
      </c>
      <c r="E17" s="160">
        <v>2549857</v>
      </c>
      <c r="F17" s="159">
        <v>0</v>
      </c>
      <c r="G17" s="160">
        <v>0</v>
      </c>
      <c r="H17" s="159">
        <v>0</v>
      </c>
      <c r="I17" s="160">
        <v>0</v>
      </c>
      <c r="J17" s="159">
        <v>0</v>
      </c>
      <c r="K17" s="160">
        <v>0</v>
      </c>
      <c r="L17" s="161">
        <v>834</v>
      </c>
      <c r="M17" s="162" t="s">
        <v>18</v>
      </c>
      <c r="N17" s="276"/>
    </row>
    <row r="18" spans="1:14" s="67" customFormat="1" ht="13.5" thickBot="1">
      <c r="A18" s="274"/>
      <c r="B18" s="157" t="s">
        <v>19</v>
      </c>
      <c r="C18" s="158">
        <v>2159638</v>
      </c>
      <c r="D18" s="159">
        <v>0</v>
      </c>
      <c r="E18" s="160">
        <v>2159388</v>
      </c>
      <c r="F18" s="159">
        <v>0</v>
      </c>
      <c r="G18" s="160">
        <v>0</v>
      </c>
      <c r="H18" s="159">
        <v>0</v>
      </c>
      <c r="I18" s="160">
        <v>0</v>
      </c>
      <c r="J18" s="159">
        <v>0</v>
      </c>
      <c r="K18" s="160">
        <v>0</v>
      </c>
      <c r="L18" s="161">
        <v>250</v>
      </c>
      <c r="M18" s="162" t="s">
        <v>20</v>
      </c>
      <c r="N18" s="276"/>
    </row>
    <row r="19" spans="1:14" s="67" customFormat="1" ht="13.5" thickBot="1">
      <c r="A19" s="277" t="s">
        <v>88</v>
      </c>
      <c r="B19" s="111" t="s">
        <v>14</v>
      </c>
      <c r="C19" s="163">
        <v>6</v>
      </c>
      <c r="D19" s="164">
        <v>0</v>
      </c>
      <c r="E19" s="164">
        <v>3</v>
      </c>
      <c r="F19" s="164">
        <v>0</v>
      </c>
      <c r="G19" s="164">
        <v>0</v>
      </c>
      <c r="H19" s="164">
        <v>3</v>
      </c>
      <c r="I19" s="164">
        <v>0</v>
      </c>
      <c r="J19" s="164">
        <v>0</v>
      </c>
      <c r="K19" s="165">
        <v>0</v>
      </c>
      <c r="L19" s="166">
        <v>0</v>
      </c>
      <c r="M19" s="109" t="s">
        <v>15</v>
      </c>
      <c r="N19" s="278" t="s">
        <v>89</v>
      </c>
    </row>
    <row r="20" spans="1:14" s="67" customFormat="1" ht="13.5" thickBot="1">
      <c r="A20" s="277"/>
      <c r="B20" s="111" t="s">
        <v>17</v>
      </c>
      <c r="C20" s="163">
        <v>497132</v>
      </c>
      <c r="D20" s="164">
        <v>0</v>
      </c>
      <c r="E20" s="164">
        <v>433406</v>
      </c>
      <c r="F20" s="164">
        <v>0</v>
      </c>
      <c r="G20" s="164">
        <v>0</v>
      </c>
      <c r="H20" s="164">
        <v>63726</v>
      </c>
      <c r="I20" s="164">
        <v>0</v>
      </c>
      <c r="J20" s="164">
        <v>0</v>
      </c>
      <c r="K20" s="165">
        <v>0</v>
      </c>
      <c r="L20" s="166">
        <v>0</v>
      </c>
      <c r="M20" s="109" t="s">
        <v>18</v>
      </c>
      <c r="N20" s="278"/>
    </row>
    <row r="21" spans="1:14" s="67" customFormat="1" ht="13.5" thickBot="1">
      <c r="A21" s="277"/>
      <c r="B21" s="111" t="s">
        <v>19</v>
      </c>
      <c r="C21" s="163">
        <v>404941</v>
      </c>
      <c r="D21" s="164">
        <v>0</v>
      </c>
      <c r="E21" s="164">
        <v>370016</v>
      </c>
      <c r="F21" s="164">
        <v>0</v>
      </c>
      <c r="G21" s="164">
        <v>0</v>
      </c>
      <c r="H21" s="164">
        <v>34925</v>
      </c>
      <c r="I21" s="164">
        <v>0</v>
      </c>
      <c r="J21" s="164">
        <v>0</v>
      </c>
      <c r="K21" s="165">
        <v>0</v>
      </c>
      <c r="L21" s="166">
        <v>0</v>
      </c>
      <c r="M21" s="109" t="s">
        <v>20</v>
      </c>
      <c r="N21" s="278"/>
    </row>
    <row r="22" spans="1:14" s="67" customFormat="1" ht="13.5" thickBot="1">
      <c r="A22" s="274" t="s">
        <v>90</v>
      </c>
      <c r="B22" s="157" t="s">
        <v>14</v>
      </c>
      <c r="C22" s="158">
        <v>1</v>
      </c>
      <c r="D22" s="159">
        <v>1</v>
      </c>
      <c r="E22" s="160">
        <v>0</v>
      </c>
      <c r="F22" s="159">
        <v>0</v>
      </c>
      <c r="G22" s="160">
        <v>0</v>
      </c>
      <c r="H22" s="159">
        <v>0</v>
      </c>
      <c r="I22" s="160">
        <v>0</v>
      </c>
      <c r="J22" s="159">
        <v>0</v>
      </c>
      <c r="K22" s="160">
        <v>0</v>
      </c>
      <c r="L22" s="161">
        <v>0</v>
      </c>
      <c r="M22" s="162" t="s">
        <v>15</v>
      </c>
      <c r="N22" s="276" t="s">
        <v>91</v>
      </c>
    </row>
    <row r="23" spans="1:14" s="67" customFormat="1" ht="13.5" thickBot="1">
      <c r="A23" s="274"/>
      <c r="B23" s="157" t="s">
        <v>17</v>
      </c>
      <c r="C23" s="158">
        <v>750</v>
      </c>
      <c r="D23" s="159">
        <v>750</v>
      </c>
      <c r="E23" s="160">
        <v>0</v>
      </c>
      <c r="F23" s="159">
        <v>0</v>
      </c>
      <c r="G23" s="160">
        <v>0</v>
      </c>
      <c r="H23" s="159">
        <v>0</v>
      </c>
      <c r="I23" s="160">
        <v>0</v>
      </c>
      <c r="J23" s="159">
        <v>0</v>
      </c>
      <c r="K23" s="160">
        <v>0</v>
      </c>
      <c r="L23" s="161">
        <v>0</v>
      </c>
      <c r="M23" s="162" t="s">
        <v>18</v>
      </c>
      <c r="N23" s="276"/>
    </row>
    <row r="24" spans="1:14" s="67" customFormat="1" ht="13.5" thickBot="1">
      <c r="A24" s="274"/>
      <c r="B24" s="157" t="s">
        <v>19</v>
      </c>
      <c r="C24" s="158">
        <v>23</v>
      </c>
      <c r="D24" s="159">
        <v>23</v>
      </c>
      <c r="E24" s="160">
        <v>0</v>
      </c>
      <c r="F24" s="159">
        <v>0</v>
      </c>
      <c r="G24" s="160">
        <v>0</v>
      </c>
      <c r="H24" s="159">
        <v>0</v>
      </c>
      <c r="I24" s="160">
        <v>0</v>
      </c>
      <c r="J24" s="159">
        <v>0</v>
      </c>
      <c r="K24" s="160">
        <v>0</v>
      </c>
      <c r="L24" s="161">
        <v>0</v>
      </c>
      <c r="M24" s="162" t="s">
        <v>20</v>
      </c>
      <c r="N24" s="276"/>
    </row>
    <row r="25" spans="1:14" s="67" customFormat="1" ht="13.5" thickBot="1">
      <c r="A25" s="277" t="s">
        <v>92</v>
      </c>
      <c r="B25" s="111" t="s">
        <v>14</v>
      </c>
      <c r="C25" s="163">
        <v>2</v>
      </c>
      <c r="D25" s="165">
        <v>0</v>
      </c>
      <c r="E25" s="165">
        <v>0</v>
      </c>
      <c r="F25" s="165">
        <v>0</v>
      </c>
      <c r="G25" s="165">
        <v>0</v>
      </c>
      <c r="H25" s="165">
        <v>2</v>
      </c>
      <c r="I25" s="165">
        <v>0</v>
      </c>
      <c r="J25" s="165">
        <v>0</v>
      </c>
      <c r="K25" s="165">
        <v>0</v>
      </c>
      <c r="L25" s="166">
        <v>0</v>
      </c>
      <c r="M25" s="109" t="s">
        <v>15</v>
      </c>
      <c r="N25" s="278" t="s">
        <v>93</v>
      </c>
    </row>
    <row r="26" spans="1:14" s="67" customFormat="1" ht="13.5" thickBot="1">
      <c r="A26" s="277"/>
      <c r="B26" s="111" t="s">
        <v>17</v>
      </c>
      <c r="C26" s="163">
        <v>40891</v>
      </c>
      <c r="D26" s="165">
        <v>0</v>
      </c>
      <c r="E26" s="165">
        <v>0</v>
      </c>
      <c r="F26" s="165">
        <v>0</v>
      </c>
      <c r="G26" s="165">
        <v>0</v>
      </c>
      <c r="H26" s="165">
        <v>40891</v>
      </c>
      <c r="I26" s="165">
        <v>0</v>
      </c>
      <c r="J26" s="165">
        <v>0</v>
      </c>
      <c r="K26" s="165">
        <v>0</v>
      </c>
      <c r="L26" s="166">
        <v>0</v>
      </c>
      <c r="M26" s="109" t="s">
        <v>18</v>
      </c>
      <c r="N26" s="278"/>
    </row>
    <row r="27" spans="1:14" s="67" customFormat="1" ht="13.5" thickBot="1">
      <c r="A27" s="277"/>
      <c r="B27" s="111" t="s">
        <v>19</v>
      </c>
      <c r="C27" s="163">
        <v>22810</v>
      </c>
      <c r="D27" s="165">
        <v>0</v>
      </c>
      <c r="E27" s="165">
        <v>0</v>
      </c>
      <c r="F27" s="165">
        <v>0</v>
      </c>
      <c r="G27" s="165">
        <v>0</v>
      </c>
      <c r="H27" s="165">
        <v>22810</v>
      </c>
      <c r="I27" s="165">
        <v>0</v>
      </c>
      <c r="J27" s="165">
        <v>0</v>
      </c>
      <c r="K27" s="165">
        <v>0</v>
      </c>
      <c r="L27" s="166">
        <v>0</v>
      </c>
      <c r="M27" s="109" t="s">
        <v>20</v>
      </c>
      <c r="N27" s="278"/>
    </row>
    <row r="28" spans="1:14" s="67" customFormat="1" ht="13.5" thickBot="1">
      <c r="A28" s="274" t="s">
        <v>94</v>
      </c>
      <c r="B28" s="157" t="s">
        <v>14</v>
      </c>
      <c r="C28" s="158">
        <v>3</v>
      </c>
      <c r="D28" s="159">
        <v>2</v>
      </c>
      <c r="E28" s="160">
        <v>0</v>
      </c>
      <c r="F28" s="159">
        <v>0</v>
      </c>
      <c r="G28" s="160">
        <v>0</v>
      </c>
      <c r="H28" s="159">
        <v>1</v>
      </c>
      <c r="I28" s="160">
        <v>0</v>
      </c>
      <c r="J28" s="159">
        <v>0</v>
      </c>
      <c r="K28" s="160">
        <v>0</v>
      </c>
      <c r="L28" s="161">
        <v>0</v>
      </c>
      <c r="M28" s="162" t="s">
        <v>15</v>
      </c>
      <c r="N28" s="276" t="s">
        <v>95</v>
      </c>
    </row>
    <row r="29" spans="1:14" s="67" customFormat="1" ht="13.5" thickBot="1">
      <c r="A29" s="274"/>
      <c r="B29" s="157" t="s">
        <v>17</v>
      </c>
      <c r="C29" s="158">
        <v>22542</v>
      </c>
      <c r="D29" s="159">
        <v>1350</v>
      </c>
      <c r="E29" s="160">
        <v>0</v>
      </c>
      <c r="F29" s="159">
        <v>0</v>
      </c>
      <c r="G29" s="160">
        <v>0</v>
      </c>
      <c r="H29" s="159">
        <v>21192</v>
      </c>
      <c r="I29" s="160">
        <v>0</v>
      </c>
      <c r="J29" s="159">
        <v>0</v>
      </c>
      <c r="K29" s="160">
        <v>0</v>
      </c>
      <c r="L29" s="161">
        <v>0</v>
      </c>
      <c r="M29" s="162" t="s">
        <v>18</v>
      </c>
      <c r="N29" s="276"/>
    </row>
    <row r="30" spans="1:14" s="67" customFormat="1" ht="13.5" thickBot="1">
      <c r="A30" s="274"/>
      <c r="B30" s="157" t="s">
        <v>19</v>
      </c>
      <c r="C30" s="158">
        <v>12794</v>
      </c>
      <c r="D30" s="159">
        <v>1350</v>
      </c>
      <c r="E30" s="160">
        <v>0</v>
      </c>
      <c r="F30" s="159">
        <v>0</v>
      </c>
      <c r="G30" s="160">
        <v>0</v>
      </c>
      <c r="H30" s="159">
        <v>11444</v>
      </c>
      <c r="I30" s="160">
        <v>0</v>
      </c>
      <c r="J30" s="159">
        <v>0</v>
      </c>
      <c r="K30" s="160">
        <v>0</v>
      </c>
      <c r="L30" s="161">
        <v>0</v>
      </c>
      <c r="M30" s="162" t="s">
        <v>20</v>
      </c>
      <c r="N30" s="276"/>
    </row>
    <row r="31" spans="1:14" s="67" customFormat="1" ht="13.5" thickBot="1">
      <c r="A31" s="277" t="s">
        <v>96</v>
      </c>
      <c r="B31" s="111" t="s">
        <v>14</v>
      </c>
      <c r="C31" s="163">
        <v>2</v>
      </c>
      <c r="D31" s="165">
        <v>1</v>
      </c>
      <c r="E31" s="165">
        <v>0</v>
      </c>
      <c r="F31" s="165">
        <v>0</v>
      </c>
      <c r="G31" s="165">
        <v>0</v>
      </c>
      <c r="H31" s="164">
        <v>1</v>
      </c>
      <c r="I31" s="166">
        <v>0</v>
      </c>
      <c r="J31" s="166">
        <v>0</v>
      </c>
      <c r="K31" s="166">
        <v>0</v>
      </c>
      <c r="L31" s="166">
        <v>0</v>
      </c>
      <c r="M31" s="109" t="s">
        <v>15</v>
      </c>
      <c r="N31" s="278" t="s">
        <v>334</v>
      </c>
    </row>
    <row r="32" spans="1:14" s="67" customFormat="1" ht="13.5" thickBot="1">
      <c r="A32" s="277"/>
      <c r="B32" s="111" t="s">
        <v>17</v>
      </c>
      <c r="C32" s="163">
        <v>18779</v>
      </c>
      <c r="D32" s="165">
        <v>800</v>
      </c>
      <c r="E32" s="165">
        <v>0</v>
      </c>
      <c r="F32" s="165">
        <v>0</v>
      </c>
      <c r="G32" s="165">
        <v>0</v>
      </c>
      <c r="H32" s="164">
        <v>17979</v>
      </c>
      <c r="I32" s="166">
        <v>0</v>
      </c>
      <c r="J32" s="166">
        <v>0</v>
      </c>
      <c r="K32" s="166">
        <v>0</v>
      </c>
      <c r="L32" s="166">
        <v>0</v>
      </c>
      <c r="M32" s="109" t="s">
        <v>18</v>
      </c>
      <c r="N32" s="278"/>
    </row>
    <row r="33" spans="1:14" s="67" customFormat="1" ht="13.5" thickBot="1">
      <c r="A33" s="277"/>
      <c r="B33" s="111" t="s">
        <v>19</v>
      </c>
      <c r="C33" s="163">
        <v>10988</v>
      </c>
      <c r="D33" s="165">
        <v>240</v>
      </c>
      <c r="E33" s="165">
        <v>0</v>
      </c>
      <c r="F33" s="165">
        <v>0</v>
      </c>
      <c r="G33" s="165">
        <v>0</v>
      </c>
      <c r="H33" s="164">
        <v>10748</v>
      </c>
      <c r="I33" s="166">
        <v>0</v>
      </c>
      <c r="J33" s="166">
        <v>0</v>
      </c>
      <c r="K33" s="166">
        <v>0</v>
      </c>
      <c r="L33" s="166">
        <v>0</v>
      </c>
      <c r="M33" s="109" t="s">
        <v>20</v>
      </c>
      <c r="N33" s="278"/>
    </row>
    <row r="34" spans="1:14" s="67" customFormat="1" ht="13.5" thickBot="1">
      <c r="A34" s="274" t="s">
        <v>104</v>
      </c>
      <c r="B34" s="157" t="s">
        <v>14</v>
      </c>
      <c r="C34" s="158">
        <v>1</v>
      </c>
      <c r="D34" s="159">
        <v>0</v>
      </c>
      <c r="E34" s="160">
        <v>0</v>
      </c>
      <c r="F34" s="159">
        <v>0</v>
      </c>
      <c r="G34" s="160">
        <v>0</v>
      </c>
      <c r="H34" s="159">
        <v>1</v>
      </c>
      <c r="I34" s="160">
        <v>0</v>
      </c>
      <c r="J34" s="159">
        <v>0</v>
      </c>
      <c r="K34" s="160">
        <v>0</v>
      </c>
      <c r="L34" s="161">
        <v>0</v>
      </c>
      <c r="M34" s="162" t="s">
        <v>15</v>
      </c>
      <c r="N34" s="276" t="s">
        <v>105</v>
      </c>
    </row>
    <row r="35" spans="1:14" s="67" customFormat="1" ht="13.5" thickBot="1">
      <c r="A35" s="274"/>
      <c r="B35" s="157" t="s">
        <v>17</v>
      </c>
      <c r="C35" s="158">
        <v>23456</v>
      </c>
      <c r="D35" s="159">
        <v>0</v>
      </c>
      <c r="E35" s="160">
        <v>0</v>
      </c>
      <c r="F35" s="159">
        <v>0</v>
      </c>
      <c r="G35" s="160">
        <v>0</v>
      </c>
      <c r="H35" s="159">
        <v>23456</v>
      </c>
      <c r="I35" s="160">
        <v>0</v>
      </c>
      <c r="J35" s="159">
        <v>0</v>
      </c>
      <c r="K35" s="160">
        <v>0</v>
      </c>
      <c r="L35" s="161">
        <v>0</v>
      </c>
      <c r="M35" s="162" t="s">
        <v>18</v>
      </c>
      <c r="N35" s="276"/>
    </row>
    <row r="36" spans="1:14" s="67" customFormat="1" ht="13.5" thickBot="1">
      <c r="A36" s="274"/>
      <c r="B36" s="157" t="s">
        <v>19</v>
      </c>
      <c r="C36" s="158">
        <v>11522</v>
      </c>
      <c r="D36" s="159">
        <v>0</v>
      </c>
      <c r="E36" s="160">
        <v>0</v>
      </c>
      <c r="F36" s="159">
        <v>0</v>
      </c>
      <c r="G36" s="160">
        <v>0</v>
      </c>
      <c r="H36" s="159">
        <v>11522</v>
      </c>
      <c r="I36" s="160">
        <v>0</v>
      </c>
      <c r="J36" s="159">
        <v>0</v>
      </c>
      <c r="K36" s="160">
        <v>0</v>
      </c>
      <c r="L36" s="161">
        <v>0</v>
      </c>
      <c r="M36" s="162" t="s">
        <v>20</v>
      </c>
      <c r="N36" s="276"/>
    </row>
    <row r="37" spans="1:14" s="67" customFormat="1" ht="13.5" thickBot="1">
      <c r="A37" s="277" t="s">
        <v>98</v>
      </c>
      <c r="B37" s="111" t="s">
        <v>14</v>
      </c>
      <c r="C37" s="163">
        <v>4</v>
      </c>
      <c r="D37" s="164">
        <v>1</v>
      </c>
      <c r="E37" s="165">
        <v>2</v>
      </c>
      <c r="F37" s="165">
        <v>0</v>
      </c>
      <c r="G37" s="165">
        <v>0</v>
      </c>
      <c r="H37" s="164">
        <v>1</v>
      </c>
      <c r="I37" s="165">
        <v>0</v>
      </c>
      <c r="J37" s="164">
        <v>0</v>
      </c>
      <c r="K37" s="165">
        <v>0</v>
      </c>
      <c r="L37" s="166">
        <v>0</v>
      </c>
      <c r="M37" s="109" t="s">
        <v>15</v>
      </c>
      <c r="N37" s="278" t="s">
        <v>99</v>
      </c>
    </row>
    <row r="38" spans="1:14" s="67" customFormat="1" ht="13.5" thickBot="1">
      <c r="A38" s="277"/>
      <c r="B38" s="111" t="s">
        <v>17</v>
      </c>
      <c r="C38" s="163">
        <v>182574</v>
      </c>
      <c r="D38" s="164">
        <v>44</v>
      </c>
      <c r="E38" s="165">
        <v>162622</v>
      </c>
      <c r="F38" s="165">
        <v>0</v>
      </c>
      <c r="G38" s="165">
        <v>0</v>
      </c>
      <c r="H38" s="164">
        <v>19908</v>
      </c>
      <c r="I38" s="165">
        <v>0</v>
      </c>
      <c r="J38" s="164">
        <v>0</v>
      </c>
      <c r="K38" s="165">
        <v>0</v>
      </c>
      <c r="L38" s="166">
        <v>0</v>
      </c>
      <c r="M38" s="109" t="s">
        <v>18</v>
      </c>
      <c r="N38" s="278"/>
    </row>
    <row r="39" spans="1:14" s="67" customFormat="1">
      <c r="A39" s="319"/>
      <c r="B39" s="112" t="s">
        <v>19</v>
      </c>
      <c r="C39" s="167">
        <v>104273</v>
      </c>
      <c r="D39" s="168">
        <v>25</v>
      </c>
      <c r="E39" s="169">
        <v>93204</v>
      </c>
      <c r="F39" s="169">
        <v>0</v>
      </c>
      <c r="G39" s="169">
        <v>0</v>
      </c>
      <c r="H39" s="168">
        <v>11044</v>
      </c>
      <c r="I39" s="169">
        <v>0</v>
      </c>
      <c r="J39" s="168">
        <v>0</v>
      </c>
      <c r="K39" s="169">
        <v>0</v>
      </c>
      <c r="L39" s="170">
        <v>0</v>
      </c>
      <c r="M39" s="110" t="s">
        <v>20</v>
      </c>
      <c r="N39" s="318"/>
    </row>
    <row r="40" spans="1:14" s="67" customFormat="1" ht="13.5" thickBot="1">
      <c r="A40" s="316" t="s">
        <v>100</v>
      </c>
      <c r="B40" s="217" t="s">
        <v>14</v>
      </c>
      <c r="C40" s="218">
        <v>7</v>
      </c>
      <c r="D40" s="219">
        <v>0</v>
      </c>
      <c r="E40" s="220">
        <v>5</v>
      </c>
      <c r="F40" s="219">
        <v>0</v>
      </c>
      <c r="G40" s="220">
        <v>0</v>
      </c>
      <c r="H40" s="219">
        <v>2</v>
      </c>
      <c r="I40" s="219">
        <v>0</v>
      </c>
      <c r="J40" s="219">
        <v>0</v>
      </c>
      <c r="K40" s="220">
        <v>0</v>
      </c>
      <c r="L40" s="221">
        <v>0</v>
      </c>
      <c r="M40" s="222" t="s">
        <v>15</v>
      </c>
      <c r="N40" s="317" t="s">
        <v>101</v>
      </c>
    </row>
    <row r="41" spans="1:14" s="67" customFormat="1" ht="13.5" thickBot="1">
      <c r="A41" s="274"/>
      <c r="B41" s="157" t="s">
        <v>17</v>
      </c>
      <c r="C41" s="158">
        <v>419797</v>
      </c>
      <c r="D41" s="159">
        <v>0</v>
      </c>
      <c r="E41" s="160">
        <v>374927</v>
      </c>
      <c r="F41" s="159">
        <v>0</v>
      </c>
      <c r="G41" s="160">
        <v>0</v>
      </c>
      <c r="H41" s="159">
        <v>44870</v>
      </c>
      <c r="I41" s="159">
        <v>0</v>
      </c>
      <c r="J41" s="159">
        <v>0</v>
      </c>
      <c r="K41" s="160">
        <v>0</v>
      </c>
      <c r="L41" s="161">
        <v>0</v>
      </c>
      <c r="M41" s="162" t="s">
        <v>18</v>
      </c>
      <c r="N41" s="276"/>
    </row>
    <row r="42" spans="1:14" s="67" customFormat="1" ht="13.5" thickBot="1">
      <c r="A42" s="274"/>
      <c r="B42" s="157" t="s">
        <v>19</v>
      </c>
      <c r="C42" s="158">
        <v>265295</v>
      </c>
      <c r="D42" s="159">
        <v>0</v>
      </c>
      <c r="E42" s="160">
        <v>241172</v>
      </c>
      <c r="F42" s="159">
        <v>0</v>
      </c>
      <c r="G42" s="160">
        <v>0</v>
      </c>
      <c r="H42" s="159">
        <v>24123</v>
      </c>
      <c r="I42" s="159">
        <v>0</v>
      </c>
      <c r="J42" s="159">
        <v>0</v>
      </c>
      <c r="K42" s="160">
        <v>0</v>
      </c>
      <c r="L42" s="161">
        <v>0</v>
      </c>
      <c r="M42" s="162" t="s">
        <v>20</v>
      </c>
      <c r="N42" s="276"/>
    </row>
    <row r="43" spans="1:14" s="67" customFormat="1" ht="13.5" thickBot="1">
      <c r="A43" s="277" t="s">
        <v>102</v>
      </c>
      <c r="B43" s="111" t="s">
        <v>14</v>
      </c>
      <c r="C43" s="163">
        <v>23</v>
      </c>
      <c r="D43" s="165">
        <v>0</v>
      </c>
      <c r="E43" s="165">
        <v>21</v>
      </c>
      <c r="F43" s="165">
        <v>0</v>
      </c>
      <c r="G43" s="165">
        <v>0</v>
      </c>
      <c r="H43" s="164">
        <v>2</v>
      </c>
      <c r="I43" s="166">
        <v>0</v>
      </c>
      <c r="J43" s="166">
        <v>0</v>
      </c>
      <c r="K43" s="166">
        <v>0</v>
      </c>
      <c r="L43" s="166">
        <v>0</v>
      </c>
      <c r="M43" s="109" t="s">
        <v>15</v>
      </c>
      <c r="N43" s="278" t="s">
        <v>103</v>
      </c>
    </row>
    <row r="44" spans="1:14" s="67" customFormat="1" ht="13.5" thickBot="1">
      <c r="A44" s="277"/>
      <c r="B44" s="111" t="s">
        <v>17</v>
      </c>
      <c r="C44" s="163">
        <v>2906573</v>
      </c>
      <c r="D44" s="165">
        <v>0</v>
      </c>
      <c r="E44" s="165">
        <v>2871052</v>
      </c>
      <c r="F44" s="165">
        <v>0</v>
      </c>
      <c r="G44" s="165">
        <v>0</v>
      </c>
      <c r="H44" s="164">
        <v>35521</v>
      </c>
      <c r="I44" s="166">
        <v>0</v>
      </c>
      <c r="J44" s="166">
        <v>0</v>
      </c>
      <c r="K44" s="166">
        <v>0</v>
      </c>
      <c r="L44" s="166">
        <v>0</v>
      </c>
      <c r="M44" s="109" t="s">
        <v>18</v>
      </c>
      <c r="N44" s="278"/>
    </row>
    <row r="45" spans="1:14" s="67" customFormat="1">
      <c r="A45" s="319"/>
      <c r="B45" s="112" t="s">
        <v>19</v>
      </c>
      <c r="C45" s="167">
        <v>2379287</v>
      </c>
      <c r="D45" s="169">
        <v>0</v>
      </c>
      <c r="E45" s="169">
        <v>2361710</v>
      </c>
      <c r="F45" s="169">
        <v>0</v>
      </c>
      <c r="G45" s="169">
        <v>0</v>
      </c>
      <c r="H45" s="168">
        <v>17577</v>
      </c>
      <c r="I45" s="170">
        <v>0</v>
      </c>
      <c r="J45" s="170">
        <v>0</v>
      </c>
      <c r="K45" s="170">
        <v>0</v>
      </c>
      <c r="L45" s="170">
        <v>0</v>
      </c>
      <c r="M45" s="110" t="s">
        <v>20</v>
      </c>
      <c r="N45" s="318"/>
    </row>
    <row r="46" spans="1:14" ht="13.5" thickBot="1">
      <c r="A46" s="320" t="s">
        <v>333</v>
      </c>
      <c r="B46" s="224" t="s">
        <v>14</v>
      </c>
      <c r="C46" s="225">
        <f t="shared" ref="C46:J46" si="0">SUM(C10,C13,C16,C19,C22,C25,C28,C31,C34,C37,C40,C43)</f>
        <v>106</v>
      </c>
      <c r="D46" s="225">
        <f t="shared" si="0"/>
        <v>9</v>
      </c>
      <c r="E46" s="225">
        <f t="shared" si="0"/>
        <v>80</v>
      </c>
      <c r="F46" s="225">
        <f t="shared" si="0"/>
        <v>0</v>
      </c>
      <c r="G46" s="225">
        <f t="shared" si="0"/>
        <v>0</v>
      </c>
      <c r="H46" s="225">
        <f t="shared" si="0"/>
        <v>15</v>
      </c>
      <c r="I46" s="225">
        <f t="shared" si="0"/>
        <v>0</v>
      </c>
      <c r="J46" s="225">
        <f t="shared" si="0"/>
        <v>0</v>
      </c>
      <c r="K46" s="225">
        <f>SUM(K10,K13,K16,K19,K22,K25,K28,K31,K34,K37,K40,K43)</f>
        <v>0</v>
      </c>
      <c r="L46" s="225">
        <f>SUM(L10,L13,L16,L19,L22,L25,L28,L31,L34,L37,L40,L43)</f>
        <v>2</v>
      </c>
      <c r="M46" s="226" t="s">
        <v>15</v>
      </c>
      <c r="N46" s="323" t="s">
        <v>332</v>
      </c>
    </row>
    <row r="47" spans="1:14" ht="13.5" thickBot="1">
      <c r="A47" s="321"/>
      <c r="B47" s="227" t="s">
        <v>17</v>
      </c>
      <c r="C47" s="228">
        <f t="shared" ref="C47:J48" si="1">SUM(C11,C14,C17,C20,C23,C26,C29,C32,C35,C38,C41,C44)</f>
        <v>12347191</v>
      </c>
      <c r="D47" s="228">
        <f t="shared" si="1"/>
        <v>10068</v>
      </c>
      <c r="E47" s="228">
        <f t="shared" si="1"/>
        <v>12027275</v>
      </c>
      <c r="F47" s="228">
        <f t="shared" si="1"/>
        <v>0</v>
      </c>
      <c r="G47" s="228">
        <f t="shared" si="1"/>
        <v>0</v>
      </c>
      <c r="H47" s="228">
        <f t="shared" si="1"/>
        <v>308180</v>
      </c>
      <c r="I47" s="228">
        <f t="shared" si="1"/>
        <v>0</v>
      </c>
      <c r="J47" s="228">
        <f t="shared" si="1"/>
        <v>0</v>
      </c>
      <c r="K47" s="228">
        <f>SUM(K11,K14,K17,K20,K23,K26,K29,K32,K35,K38,K41,K44)</f>
        <v>0</v>
      </c>
      <c r="L47" s="228">
        <f>SUM(L11,L14,L17,L20,L23,L26,L29,L32,L35,L38,L41,L44)</f>
        <v>1668</v>
      </c>
      <c r="M47" s="229" t="s">
        <v>18</v>
      </c>
      <c r="N47" s="324"/>
    </row>
    <row r="48" spans="1:14">
      <c r="A48" s="322"/>
      <c r="B48" s="230" t="s">
        <v>19</v>
      </c>
      <c r="C48" s="231">
        <f t="shared" si="1"/>
        <v>10130612</v>
      </c>
      <c r="D48" s="231">
        <f t="shared" si="1"/>
        <v>3799</v>
      </c>
      <c r="E48" s="231">
        <f t="shared" si="1"/>
        <v>9958943</v>
      </c>
      <c r="F48" s="231">
        <f t="shared" si="1"/>
        <v>0</v>
      </c>
      <c r="G48" s="231">
        <f t="shared" si="1"/>
        <v>0</v>
      </c>
      <c r="H48" s="231">
        <f t="shared" si="1"/>
        <v>167370</v>
      </c>
      <c r="I48" s="231">
        <f t="shared" si="1"/>
        <v>0</v>
      </c>
      <c r="J48" s="231">
        <f t="shared" si="1"/>
        <v>0</v>
      </c>
      <c r="K48" s="231">
        <f t="shared" ref="K48" si="2">SUM(K12,K15,K18,K21,K24,K27,K30,K33,K36,K39,K42,K45)</f>
        <v>0</v>
      </c>
      <c r="L48" s="231">
        <f>SUM(L12,L15,L18,L21,L24,L27,L30,L33,L36,L39,L42,L45)</f>
        <v>500</v>
      </c>
      <c r="M48" s="232" t="s">
        <v>20</v>
      </c>
      <c r="N48" s="325"/>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sheetData>
  <mergeCells count="36">
    <mergeCell ref="A46:A48"/>
    <mergeCell ref="N46:N48"/>
    <mergeCell ref="A40:A42"/>
    <mergeCell ref="N40:N42"/>
    <mergeCell ref="M7:M9"/>
    <mergeCell ref="N7:N9"/>
    <mergeCell ref="A43:A45"/>
    <mergeCell ref="N43:N45"/>
    <mergeCell ref="A28:A30"/>
    <mergeCell ref="N28:N30"/>
    <mergeCell ref="A31:A33"/>
    <mergeCell ref="N31:N33"/>
    <mergeCell ref="A34:A36"/>
    <mergeCell ref="N34:N36"/>
    <mergeCell ref="A25:A27"/>
    <mergeCell ref="N25:N27"/>
    <mergeCell ref="A7:A9"/>
    <mergeCell ref="B7:B9"/>
    <mergeCell ref="C7:L7"/>
    <mergeCell ref="A37:A39"/>
    <mergeCell ref="A1:N1"/>
    <mergeCell ref="A2:N2"/>
    <mergeCell ref="A3:N3"/>
    <mergeCell ref="A4:N4"/>
    <mergeCell ref="A5:N5"/>
    <mergeCell ref="A10:A12"/>
    <mergeCell ref="N10:N12"/>
    <mergeCell ref="A13:A15"/>
    <mergeCell ref="N13:N15"/>
    <mergeCell ref="N37:N39"/>
    <mergeCell ref="A19:A21"/>
    <mergeCell ref="N19:N21"/>
    <mergeCell ref="A16:A18"/>
    <mergeCell ref="N16:N18"/>
    <mergeCell ref="A22:A24"/>
    <mergeCell ref="N22:N24"/>
  </mergeCells>
  <printOptions horizontalCentered="1"/>
  <pageMargins left="0" right="0" top="0.39370078740157483" bottom="0" header="0.31496062992125984" footer="0.31496062992125984"/>
  <pageSetup paperSize="9"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O70"/>
  <sheetViews>
    <sheetView view="pageBreakPreview" zoomScaleNormal="100" zoomScaleSheetLayoutView="100" workbookViewId="0">
      <selection activeCell="A4" sqref="A4:N4"/>
    </sheetView>
  </sheetViews>
  <sheetFormatPr defaultRowHeight="12.75"/>
  <cols>
    <col min="1" max="1" width="17.42578125" customWidth="1"/>
    <col min="2" max="2" width="14.28515625" customWidth="1"/>
    <col min="3" max="3" width="11.7109375" style="64" customWidth="1"/>
    <col min="4" max="12" width="9.85546875" customWidth="1"/>
    <col min="13" max="13" width="11.7109375" customWidth="1"/>
    <col min="14" max="14" width="18.140625" customWidth="1"/>
    <col min="15" max="15" width="16" hidden="1" customWidth="1"/>
    <col min="16" max="16" width="1.28515625" customWidth="1"/>
    <col min="17" max="17" width="8.85546875" customWidth="1"/>
  </cols>
  <sheetData>
    <row r="1" spans="1:14" s="28" customFormat="1" ht="12" customHeight="1">
      <c r="A1" s="261"/>
      <c r="B1" s="261"/>
      <c r="C1" s="261"/>
      <c r="D1" s="261"/>
      <c r="E1" s="261"/>
      <c r="F1" s="261"/>
      <c r="G1" s="261"/>
      <c r="H1" s="261"/>
      <c r="I1" s="261"/>
      <c r="J1" s="261"/>
      <c r="K1" s="261"/>
      <c r="L1" s="261"/>
      <c r="M1" s="261"/>
      <c r="N1" s="261"/>
    </row>
    <row r="2" spans="1:14" s="64" customFormat="1" ht="18">
      <c r="A2" s="262" t="s">
        <v>79</v>
      </c>
      <c r="B2" s="262"/>
      <c r="C2" s="262"/>
      <c r="D2" s="262"/>
      <c r="E2" s="262"/>
      <c r="F2" s="262"/>
      <c r="G2" s="262"/>
      <c r="H2" s="262"/>
      <c r="I2" s="262"/>
      <c r="J2" s="262"/>
      <c r="K2" s="262"/>
      <c r="L2" s="262"/>
      <c r="M2" s="262"/>
      <c r="N2" s="262"/>
    </row>
    <row r="3" spans="1:14" s="64" customFormat="1" ht="15.75" customHeight="1">
      <c r="A3" s="263" t="s">
        <v>180</v>
      </c>
      <c r="B3" s="263"/>
      <c r="C3" s="263"/>
      <c r="D3" s="263"/>
      <c r="E3" s="263"/>
      <c r="F3" s="263"/>
      <c r="G3" s="263"/>
      <c r="H3" s="263"/>
      <c r="I3" s="263"/>
      <c r="J3" s="263"/>
      <c r="K3" s="263"/>
      <c r="L3" s="263"/>
      <c r="M3" s="263"/>
      <c r="N3" s="263"/>
    </row>
    <row r="4" spans="1:14" s="64" customFormat="1" ht="14.25" customHeight="1">
      <c r="A4" s="264">
        <v>2023</v>
      </c>
      <c r="B4" s="264"/>
      <c r="C4" s="264"/>
      <c r="D4" s="264"/>
      <c r="E4" s="264"/>
      <c r="F4" s="264"/>
      <c r="G4" s="264"/>
      <c r="H4" s="264"/>
      <c r="I4" s="264"/>
      <c r="J4" s="264"/>
      <c r="K4" s="264"/>
      <c r="L4" s="264"/>
      <c r="M4" s="264"/>
      <c r="N4" s="264"/>
    </row>
    <row r="5" spans="1:14" s="64" customFormat="1" ht="13.5" customHeight="1">
      <c r="A5" s="265" t="s">
        <v>232</v>
      </c>
      <c r="B5" s="265"/>
      <c r="C5" s="265"/>
      <c r="D5" s="265"/>
      <c r="E5" s="265"/>
      <c r="F5" s="265"/>
      <c r="G5" s="265"/>
      <c r="H5" s="265"/>
      <c r="I5" s="265"/>
      <c r="J5" s="265"/>
      <c r="K5" s="265"/>
      <c r="L5" s="265"/>
      <c r="M5" s="265"/>
      <c r="N5" s="265"/>
    </row>
    <row r="6" spans="1:14" s="64" customFormat="1" ht="15.75">
      <c r="A6" s="1" t="s">
        <v>186</v>
      </c>
      <c r="B6" s="65"/>
      <c r="C6" s="65"/>
      <c r="D6" s="65"/>
      <c r="E6" s="65"/>
      <c r="F6" s="65"/>
      <c r="G6" s="65"/>
      <c r="H6" s="65"/>
      <c r="I6" s="65"/>
      <c r="J6" s="65"/>
      <c r="K6" s="65"/>
      <c r="L6" s="31"/>
      <c r="M6" s="65"/>
      <c r="N6" s="30" t="s">
        <v>187</v>
      </c>
    </row>
    <row r="7" spans="1:14" s="64" customFormat="1" ht="18" customHeight="1">
      <c r="A7" s="266" t="s">
        <v>80</v>
      </c>
      <c r="B7" s="266" t="s">
        <v>118</v>
      </c>
      <c r="C7" s="269" t="s">
        <v>120</v>
      </c>
      <c r="D7" s="269"/>
      <c r="E7" s="269"/>
      <c r="F7" s="269"/>
      <c r="G7" s="269"/>
      <c r="H7" s="269"/>
      <c r="I7" s="269"/>
      <c r="J7" s="269"/>
      <c r="K7" s="269"/>
      <c r="L7" s="269"/>
      <c r="M7" s="270" t="s">
        <v>119</v>
      </c>
      <c r="N7" s="270" t="s">
        <v>81</v>
      </c>
    </row>
    <row r="8" spans="1:14" s="66" customFormat="1" ht="29.25" customHeight="1">
      <c r="A8" s="267"/>
      <c r="B8" s="267"/>
      <c r="C8" s="75" t="s">
        <v>179</v>
      </c>
      <c r="D8" s="75" t="s">
        <v>3</v>
      </c>
      <c r="E8" s="75" t="s">
        <v>78</v>
      </c>
      <c r="F8" s="75" t="s">
        <v>77</v>
      </c>
      <c r="G8" s="75" t="s">
        <v>4</v>
      </c>
      <c r="H8" s="75" t="s">
        <v>76</v>
      </c>
      <c r="I8" s="75" t="s">
        <v>5</v>
      </c>
      <c r="J8" s="75" t="s">
        <v>75</v>
      </c>
      <c r="K8" s="75" t="s">
        <v>6</v>
      </c>
      <c r="L8" s="75" t="s">
        <v>7</v>
      </c>
      <c r="M8" s="271"/>
      <c r="N8" s="271"/>
    </row>
    <row r="9" spans="1:14" s="66" customFormat="1" ht="24.75" customHeight="1">
      <c r="A9" s="268"/>
      <c r="B9" s="268"/>
      <c r="C9" s="98" t="s">
        <v>9</v>
      </c>
      <c r="D9" s="76" t="s">
        <v>209</v>
      </c>
      <c r="E9" s="76" t="s">
        <v>208</v>
      </c>
      <c r="F9" s="76" t="s">
        <v>207</v>
      </c>
      <c r="G9" s="76" t="s">
        <v>10</v>
      </c>
      <c r="H9" s="76" t="s">
        <v>205</v>
      </c>
      <c r="I9" s="76" t="s">
        <v>204</v>
      </c>
      <c r="J9" s="76" t="s">
        <v>206</v>
      </c>
      <c r="K9" s="76" t="s">
        <v>11</v>
      </c>
      <c r="L9" s="76" t="s">
        <v>12</v>
      </c>
      <c r="M9" s="272"/>
      <c r="N9" s="272"/>
    </row>
    <row r="10" spans="1:14" s="67" customFormat="1" ht="13.5" thickBot="1">
      <c r="A10" s="273" t="s">
        <v>82</v>
      </c>
      <c r="B10" s="151" t="s">
        <v>14</v>
      </c>
      <c r="C10" s="152">
        <f>SUM(D10:L10)</f>
        <v>128</v>
      </c>
      <c r="D10" s="153">
        <v>8</v>
      </c>
      <c r="E10" s="154">
        <v>0</v>
      </c>
      <c r="F10" s="153">
        <v>0</v>
      </c>
      <c r="G10" s="154">
        <v>0</v>
      </c>
      <c r="H10" s="153">
        <v>50</v>
      </c>
      <c r="I10" s="154">
        <v>29</v>
      </c>
      <c r="J10" s="153">
        <v>4</v>
      </c>
      <c r="K10" s="154">
        <v>20</v>
      </c>
      <c r="L10" s="155">
        <v>17</v>
      </c>
      <c r="M10" s="156" t="s">
        <v>15</v>
      </c>
      <c r="N10" s="275" t="s">
        <v>83</v>
      </c>
    </row>
    <row r="11" spans="1:14" s="67" customFormat="1" ht="13.5" thickBot="1">
      <c r="A11" s="274"/>
      <c r="B11" s="157" t="s">
        <v>17</v>
      </c>
      <c r="C11" s="158">
        <f t="shared" ref="C11:C47" si="0">SUM(D11:L11)</f>
        <v>3660379</v>
      </c>
      <c r="D11" s="159">
        <v>18973</v>
      </c>
      <c r="E11" s="160">
        <v>0</v>
      </c>
      <c r="F11" s="159">
        <v>0</v>
      </c>
      <c r="G11" s="160">
        <v>0</v>
      </c>
      <c r="H11" s="159">
        <v>1859988</v>
      </c>
      <c r="I11" s="160">
        <v>324179</v>
      </c>
      <c r="J11" s="159">
        <v>21110</v>
      </c>
      <c r="K11" s="160">
        <v>836566</v>
      </c>
      <c r="L11" s="161">
        <v>599563</v>
      </c>
      <c r="M11" s="162" t="s">
        <v>18</v>
      </c>
      <c r="N11" s="276"/>
    </row>
    <row r="12" spans="1:14" s="67" customFormat="1" ht="13.5" thickBot="1">
      <c r="A12" s="274"/>
      <c r="B12" s="157" t="s">
        <v>19</v>
      </c>
      <c r="C12" s="158">
        <f t="shared" si="0"/>
        <v>2055965</v>
      </c>
      <c r="D12" s="159">
        <v>6605</v>
      </c>
      <c r="E12" s="160">
        <v>0</v>
      </c>
      <c r="F12" s="159">
        <v>0</v>
      </c>
      <c r="G12" s="160">
        <v>0</v>
      </c>
      <c r="H12" s="159">
        <v>1078949</v>
      </c>
      <c r="I12" s="160">
        <v>155529</v>
      </c>
      <c r="J12" s="159">
        <v>11724</v>
      </c>
      <c r="K12" s="160">
        <v>450178</v>
      </c>
      <c r="L12" s="161">
        <v>352980</v>
      </c>
      <c r="M12" s="162" t="s">
        <v>20</v>
      </c>
      <c r="N12" s="276"/>
    </row>
    <row r="13" spans="1:14" s="67" customFormat="1" ht="13.5" thickBot="1">
      <c r="A13" s="277" t="s">
        <v>84</v>
      </c>
      <c r="B13" s="111" t="s">
        <v>14</v>
      </c>
      <c r="C13" s="163">
        <f t="shared" si="0"/>
        <v>97</v>
      </c>
      <c r="D13" s="164">
        <v>5</v>
      </c>
      <c r="E13" s="165">
        <v>0</v>
      </c>
      <c r="F13" s="164">
        <v>0</v>
      </c>
      <c r="G13" s="165">
        <v>0</v>
      </c>
      <c r="H13" s="164">
        <v>34</v>
      </c>
      <c r="I13" s="165">
        <v>24</v>
      </c>
      <c r="J13" s="164">
        <v>6</v>
      </c>
      <c r="K13" s="165">
        <v>17</v>
      </c>
      <c r="L13" s="166">
        <v>11</v>
      </c>
      <c r="M13" s="109" t="s">
        <v>15</v>
      </c>
      <c r="N13" s="278" t="s">
        <v>85</v>
      </c>
    </row>
    <row r="14" spans="1:14" s="67" customFormat="1" ht="13.5" thickBot="1">
      <c r="A14" s="277"/>
      <c r="B14" s="111" t="s">
        <v>17</v>
      </c>
      <c r="C14" s="163">
        <f t="shared" si="0"/>
        <v>2650077</v>
      </c>
      <c r="D14" s="164">
        <v>8256</v>
      </c>
      <c r="E14" s="165">
        <v>0</v>
      </c>
      <c r="F14" s="164">
        <v>0</v>
      </c>
      <c r="G14" s="165">
        <v>0</v>
      </c>
      <c r="H14" s="164">
        <v>1206502</v>
      </c>
      <c r="I14" s="165">
        <v>296298</v>
      </c>
      <c r="J14" s="164">
        <v>50818</v>
      </c>
      <c r="K14" s="165">
        <v>789362</v>
      </c>
      <c r="L14" s="166">
        <v>298841</v>
      </c>
      <c r="M14" s="109" t="s">
        <v>18</v>
      </c>
      <c r="N14" s="278"/>
    </row>
    <row r="15" spans="1:14" s="67" customFormat="1" ht="13.5" thickBot="1">
      <c r="A15" s="277"/>
      <c r="B15" s="111" t="s">
        <v>19</v>
      </c>
      <c r="C15" s="163">
        <f t="shared" si="0"/>
        <v>1486328</v>
      </c>
      <c r="D15" s="164">
        <v>2642</v>
      </c>
      <c r="E15" s="165">
        <v>0</v>
      </c>
      <c r="F15" s="164">
        <v>0</v>
      </c>
      <c r="G15" s="165">
        <v>0</v>
      </c>
      <c r="H15" s="164">
        <v>683539</v>
      </c>
      <c r="I15" s="165">
        <v>139138</v>
      </c>
      <c r="J15" s="164">
        <v>22014</v>
      </c>
      <c r="K15" s="165">
        <v>471829</v>
      </c>
      <c r="L15" s="166">
        <v>167166</v>
      </c>
      <c r="M15" s="109" t="s">
        <v>20</v>
      </c>
      <c r="N15" s="278"/>
    </row>
    <row r="16" spans="1:14" s="67" customFormat="1" ht="13.5" thickBot="1">
      <c r="A16" s="274" t="s">
        <v>86</v>
      </c>
      <c r="B16" s="157" t="s">
        <v>14</v>
      </c>
      <c r="C16" s="158">
        <f t="shared" si="0"/>
        <v>109</v>
      </c>
      <c r="D16" s="159">
        <v>4</v>
      </c>
      <c r="E16" s="160">
        <v>0</v>
      </c>
      <c r="F16" s="159">
        <v>0</v>
      </c>
      <c r="G16" s="160">
        <v>0</v>
      </c>
      <c r="H16" s="159">
        <v>44</v>
      </c>
      <c r="I16" s="160">
        <v>24</v>
      </c>
      <c r="J16" s="159">
        <v>4</v>
      </c>
      <c r="K16" s="160">
        <v>12</v>
      </c>
      <c r="L16" s="161">
        <v>21</v>
      </c>
      <c r="M16" s="162" t="s">
        <v>15</v>
      </c>
      <c r="N16" s="276" t="s">
        <v>87</v>
      </c>
    </row>
    <row r="17" spans="1:14" s="67" customFormat="1" ht="13.5" thickBot="1">
      <c r="A17" s="274"/>
      <c r="B17" s="157" t="s">
        <v>17</v>
      </c>
      <c r="C17" s="158">
        <f t="shared" si="0"/>
        <v>3216833</v>
      </c>
      <c r="D17" s="159">
        <v>19390</v>
      </c>
      <c r="E17" s="160">
        <v>0</v>
      </c>
      <c r="F17" s="159">
        <v>0</v>
      </c>
      <c r="G17" s="160">
        <v>0</v>
      </c>
      <c r="H17" s="159">
        <v>1524389</v>
      </c>
      <c r="I17" s="160">
        <v>381798</v>
      </c>
      <c r="J17" s="159">
        <v>32407</v>
      </c>
      <c r="K17" s="160">
        <v>536564</v>
      </c>
      <c r="L17" s="161">
        <v>722285</v>
      </c>
      <c r="M17" s="162" t="s">
        <v>18</v>
      </c>
      <c r="N17" s="276"/>
    </row>
    <row r="18" spans="1:14" s="67" customFormat="1" ht="13.5" thickBot="1">
      <c r="A18" s="274"/>
      <c r="B18" s="157" t="s">
        <v>19</v>
      </c>
      <c r="C18" s="158">
        <f t="shared" si="0"/>
        <v>1743048</v>
      </c>
      <c r="D18" s="159">
        <v>6241</v>
      </c>
      <c r="E18" s="160">
        <v>0</v>
      </c>
      <c r="F18" s="159">
        <v>0</v>
      </c>
      <c r="G18" s="160">
        <v>0</v>
      </c>
      <c r="H18" s="159">
        <v>871385</v>
      </c>
      <c r="I18" s="160">
        <v>171379</v>
      </c>
      <c r="J18" s="159">
        <v>15966</v>
      </c>
      <c r="K18" s="160">
        <v>279896</v>
      </c>
      <c r="L18" s="161">
        <v>398181</v>
      </c>
      <c r="M18" s="162" t="s">
        <v>20</v>
      </c>
      <c r="N18" s="276"/>
    </row>
    <row r="19" spans="1:14" s="67" customFormat="1" ht="13.5" thickBot="1">
      <c r="A19" s="277" t="s">
        <v>88</v>
      </c>
      <c r="B19" s="111" t="s">
        <v>14</v>
      </c>
      <c r="C19" s="163">
        <f t="shared" si="0"/>
        <v>110</v>
      </c>
      <c r="D19" s="164">
        <v>10</v>
      </c>
      <c r="E19" s="164">
        <v>0</v>
      </c>
      <c r="F19" s="164">
        <v>0</v>
      </c>
      <c r="G19" s="164">
        <v>0</v>
      </c>
      <c r="H19" s="164">
        <v>38</v>
      </c>
      <c r="I19" s="164">
        <v>22</v>
      </c>
      <c r="J19" s="164">
        <v>3</v>
      </c>
      <c r="K19" s="165">
        <v>10</v>
      </c>
      <c r="L19" s="166">
        <v>27</v>
      </c>
      <c r="M19" s="109" t="s">
        <v>15</v>
      </c>
      <c r="N19" s="278" t="s">
        <v>89</v>
      </c>
    </row>
    <row r="20" spans="1:14" s="67" customFormat="1" ht="13.5" thickBot="1">
      <c r="A20" s="277"/>
      <c r="B20" s="111" t="s">
        <v>17</v>
      </c>
      <c r="C20" s="163">
        <f t="shared" si="0"/>
        <v>3246942</v>
      </c>
      <c r="D20" s="164">
        <v>18889</v>
      </c>
      <c r="E20" s="164">
        <v>0</v>
      </c>
      <c r="F20" s="164">
        <v>0</v>
      </c>
      <c r="G20" s="164">
        <v>0</v>
      </c>
      <c r="H20" s="164">
        <v>1332309</v>
      </c>
      <c r="I20" s="164">
        <v>342070</v>
      </c>
      <c r="J20" s="164">
        <v>25338</v>
      </c>
      <c r="K20" s="165">
        <v>739381</v>
      </c>
      <c r="L20" s="166">
        <v>788955</v>
      </c>
      <c r="M20" s="109" t="s">
        <v>18</v>
      </c>
      <c r="N20" s="278"/>
    </row>
    <row r="21" spans="1:14" s="67" customFormat="1" ht="13.5" thickBot="1">
      <c r="A21" s="277"/>
      <c r="B21" s="111" t="s">
        <v>19</v>
      </c>
      <c r="C21" s="163">
        <f t="shared" si="0"/>
        <v>1703432</v>
      </c>
      <c r="D21" s="164">
        <v>5668</v>
      </c>
      <c r="E21" s="164">
        <v>0</v>
      </c>
      <c r="F21" s="164">
        <v>0</v>
      </c>
      <c r="G21" s="164">
        <v>0</v>
      </c>
      <c r="H21" s="164">
        <v>757973</v>
      </c>
      <c r="I21" s="164">
        <v>154302</v>
      </c>
      <c r="J21" s="164">
        <v>13321</v>
      </c>
      <c r="K21" s="165">
        <v>353468</v>
      </c>
      <c r="L21" s="166">
        <v>418700</v>
      </c>
      <c r="M21" s="109" t="s">
        <v>20</v>
      </c>
      <c r="N21" s="278"/>
    </row>
    <row r="22" spans="1:14" s="67" customFormat="1" ht="13.5" thickBot="1">
      <c r="A22" s="274" t="s">
        <v>90</v>
      </c>
      <c r="B22" s="157" t="s">
        <v>14</v>
      </c>
      <c r="C22" s="158">
        <f t="shared" si="0"/>
        <v>112</v>
      </c>
      <c r="D22" s="159">
        <v>7</v>
      </c>
      <c r="E22" s="160">
        <v>0</v>
      </c>
      <c r="F22" s="159">
        <v>0</v>
      </c>
      <c r="G22" s="160">
        <v>0</v>
      </c>
      <c r="H22" s="159">
        <v>37</v>
      </c>
      <c r="I22" s="160">
        <v>22</v>
      </c>
      <c r="J22" s="159">
        <v>5</v>
      </c>
      <c r="K22" s="160">
        <v>15</v>
      </c>
      <c r="L22" s="161">
        <v>26</v>
      </c>
      <c r="M22" s="162" t="s">
        <v>15</v>
      </c>
      <c r="N22" s="276" t="s">
        <v>91</v>
      </c>
    </row>
    <row r="23" spans="1:14" s="67" customFormat="1" ht="13.5" thickBot="1">
      <c r="A23" s="274"/>
      <c r="B23" s="157" t="s">
        <v>17</v>
      </c>
      <c r="C23" s="158">
        <f t="shared" si="0"/>
        <v>3155673</v>
      </c>
      <c r="D23" s="159">
        <v>10142</v>
      </c>
      <c r="E23" s="160">
        <v>0</v>
      </c>
      <c r="F23" s="159">
        <v>0</v>
      </c>
      <c r="G23" s="160">
        <v>0</v>
      </c>
      <c r="H23" s="159">
        <v>1322722</v>
      </c>
      <c r="I23" s="160">
        <v>342070</v>
      </c>
      <c r="J23" s="159">
        <v>45567</v>
      </c>
      <c r="K23" s="160">
        <v>638597</v>
      </c>
      <c r="L23" s="161">
        <v>796575</v>
      </c>
      <c r="M23" s="162" t="s">
        <v>18</v>
      </c>
      <c r="N23" s="276"/>
    </row>
    <row r="24" spans="1:14" s="67" customFormat="1" ht="13.5" thickBot="1">
      <c r="A24" s="274"/>
      <c r="B24" s="157" t="s">
        <v>19</v>
      </c>
      <c r="C24" s="158">
        <f t="shared" si="0"/>
        <v>1686041</v>
      </c>
      <c r="D24" s="159">
        <v>3183</v>
      </c>
      <c r="E24" s="160">
        <v>0</v>
      </c>
      <c r="F24" s="159">
        <v>0</v>
      </c>
      <c r="G24" s="160">
        <v>0</v>
      </c>
      <c r="H24" s="159">
        <v>755643</v>
      </c>
      <c r="I24" s="160">
        <v>154302</v>
      </c>
      <c r="J24" s="159">
        <v>21916</v>
      </c>
      <c r="K24" s="160">
        <v>319935</v>
      </c>
      <c r="L24" s="161">
        <v>431062</v>
      </c>
      <c r="M24" s="162" t="s">
        <v>20</v>
      </c>
      <c r="N24" s="276"/>
    </row>
    <row r="25" spans="1:14" s="67" customFormat="1" ht="13.5" thickBot="1">
      <c r="A25" s="277" t="s">
        <v>92</v>
      </c>
      <c r="B25" s="111" t="s">
        <v>14</v>
      </c>
      <c r="C25" s="163">
        <f t="shared" si="0"/>
        <v>120</v>
      </c>
      <c r="D25" s="165">
        <v>7</v>
      </c>
      <c r="E25" s="165">
        <v>0</v>
      </c>
      <c r="F25" s="165">
        <v>0</v>
      </c>
      <c r="G25" s="165">
        <v>0</v>
      </c>
      <c r="H25" s="165">
        <v>45</v>
      </c>
      <c r="I25" s="165">
        <v>22</v>
      </c>
      <c r="J25" s="165">
        <v>3</v>
      </c>
      <c r="K25" s="165">
        <v>19</v>
      </c>
      <c r="L25" s="166">
        <v>24</v>
      </c>
      <c r="M25" s="109" t="s">
        <v>15</v>
      </c>
      <c r="N25" s="278" t="s">
        <v>93</v>
      </c>
    </row>
    <row r="26" spans="1:14" s="67" customFormat="1" ht="13.5" thickBot="1">
      <c r="A26" s="277"/>
      <c r="B26" s="111" t="s">
        <v>17</v>
      </c>
      <c r="C26" s="163">
        <f t="shared" si="0"/>
        <v>3577184</v>
      </c>
      <c r="D26" s="165">
        <v>13335</v>
      </c>
      <c r="E26" s="165">
        <v>0</v>
      </c>
      <c r="F26" s="165">
        <v>0</v>
      </c>
      <c r="G26" s="165">
        <v>0</v>
      </c>
      <c r="H26" s="165">
        <v>1658420</v>
      </c>
      <c r="I26" s="165">
        <v>361374</v>
      </c>
      <c r="J26" s="165">
        <v>21513</v>
      </c>
      <c r="K26" s="165">
        <v>481721</v>
      </c>
      <c r="L26" s="166">
        <v>1040821</v>
      </c>
      <c r="M26" s="109" t="s">
        <v>18</v>
      </c>
      <c r="N26" s="278"/>
    </row>
    <row r="27" spans="1:14" s="67" customFormat="1" ht="13.5" thickBot="1">
      <c r="A27" s="277"/>
      <c r="B27" s="111" t="s">
        <v>19</v>
      </c>
      <c r="C27" s="163">
        <f t="shared" si="0"/>
        <v>1903255</v>
      </c>
      <c r="D27" s="165">
        <v>4320</v>
      </c>
      <c r="E27" s="165">
        <v>0</v>
      </c>
      <c r="F27" s="165">
        <v>0</v>
      </c>
      <c r="G27" s="165">
        <v>0</v>
      </c>
      <c r="H27" s="165">
        <v>951011</v>
      </c>
      <c r="I27" s="165">
        <v>163999</v>
      </c>
      <c r="J27" s="165">
        <v>9944</v>
      </c>
      <c r="K27" s="165">
        <v>224167</v>
      </c>
      <c r="L27" s="166">
        <v>549814</v>
      </c>
      <c r="M27" s="109" t="s">
        <v>20</v>
      </c>
      <c r="N27" s="278"/>
    </row>
    <row r="28" spans="1:14" s="67" customFormat="1" ht="13.5" thickBot="1">
      <c r="A28" s="274" t="s">
        <v>94</v>
      </c>
      <c r="B28" s="157" t="s">
        <v>14</v>
      </c>
      <c r="C28" s="158">
        <f t="shared" si="0"/>
        <v>114</v>
      </c>
      <c r="D28" s="159">
        <v>8</v>
      </c>
      <c r="E28" s="160">
        <v>0</v>
      </c>
      <c r="F28" s="159">
        <v>0</v>
      </c>
      <c r="G28" s="160">
        <v>0</v>
      </c>
      <c r="H28" s="159">
        <v>38</v>
      </c>
      <c r="I28" s="160">
        <v>22</v>
      </c>
      <c r="J28" s="159">
        <v>4</v>
      </c>
      <c r="K28" s="160">
        <v>22</v>
      </c>
      <c r="L28" s="161">
        <v>20</v>
      </c>
      <c r="M28" s="162" t="s">
        <v>15</v>
      </c>
      <c r="N28" s="276" t="s">
        <v>95</v>
      </c>
    </row>
    <row r="29" spans="1:14" s="67" customFormat="1" ht="13.5" thickBot="1">
      <c r="A29" s="274"/>
      <c r="B29" s="157" t="s">
        <v>17</v>
      </c>
      <c r="C29" s="158">
        <f t="shared" si="0"/>
        <v>3737047</v>
      </c>
      <c r="D29" s="159">
        <v>12351</v>
      </c>
      <c r="E29" s="160">
        <v>0</v>
      </c>
      <c r="F29" s="159">
        <v>0</v>
      </c>
      <c r="G29" s="160">
        <v>0</v>
      </c>
      <c r="H29" s="159">
        <v>1328833</v>
      </c>
      <c r="I29" s="160">
        <v>342575</v>
      </c>
      <c r="J29" s="159">
        <v>57352</v>
      </c>
      <c r="K29" s="160">
        <v>873878</v>
      </c>
      <c r="L29" s="161">
        <v>1122058</v>
      </c>
      <c r="M29" s="162" t="s">
        <v>18</v>
      </c>
      <c r="N29" s="276"/>
    </row>
    <row r="30" spans="1:14" s="67" customFormat="1" ht="13.5" thickBot="1">
      <c r="A30" s="274"/>
      <c r="B30" s="157" t="s">
        <v>19</v>
      </c>
      <c r="C30" s="158">
        <f t="shared" si="0"/>
        <v>2100241</v>
      </c>
      <c r="D30" s="159">
        <v>3701</v>
      </c>
      <c r="E30" s="160">
        <v>0</v>
      </c>
      <c r="F30" s="159">
        <v>0</v>
      </c>
      <c r="G30" s="160">
        <v>0</v>
      </c>
      <c r="H30" s="159">
        <v>758942</v>
      </c>
      <c r="I30" s="160">
        <v>153990</v>
      </c>
      <c r="J30" s="159">
        <v>28185</v>
      </c>
      <c r="K30" s="160">
        <v>467423</v>
      </c>
      <c r="L30" s="161">
        <v>688000</v>
      </c>
      <c r="M30" s="162" t="s">
        <v>20</v>
      </c>
      <c r="N30" s="276"/>
    </row>
    <row r="31" spans="1:14" s="67" customFormat="1" ht="13.5" thickBot="1">
      <c r="A31" s="277" t="s">
        <v>96</v>
      </c>
      <c r="B31" s="111" t="s">
        <v>14</v>
      </c>
      <c r="C31" s="163">
        <f t="shared" si="0"/>
        <v>121</v>
      </c>
      <c r="D31" s="165">
        <v>4</v>
      </c>
      <c r="E31" s="165">
        <v>0</v>
      </c>
      <c r="F31" s="165">
        <v>0</v>
      </c>
      <c r="G31" s="165">
        <v>0</v>
      </c>
      <c r="H31" s="164">
        <v>51</v>
      </c>
      <c r="I31" s="166">
        <v>24</v>
      </c>
      <c r="J31" s="166">
        <v>4</v>
      </c>
      <c r="K31" s="166">
        <v>15</v>
      </c>
      <c r="L31" s="166">
        <v>23</v>
      </c>
      <c r="M31" s="109" t="s">
        <v>15</v>
      </c>
      <c r="N31" s="278" t="s">
        <v>97</v>
      </c>
    </row>
    <row r="32" spans="1:14" s="67" customFormat="1" ht="13.5" thickBot="1">
      <c r="A32" s="277"/>
      <c r="B32" s="111" t="s">
        <v>17</v>
      </c>
      <c r="C32" s="163">
        <f t="shared" si="0"/>
        <v>4278441</v>
      </c>
      <c r="D32" s="165">
        <v>5915</v>
      </c>
      <c r="E32" s="165">
        <v>0</v>
      </c>
      <c r="F32" s="165">
        <v>0</v>
      </c>
      <c r="G32" s="165">
        <v>0</v>
      </c>
      <c r="H32" s="164">
        <v>1953901</v>
      </c>
      <c r="I32" s="166">
        <v>354901</v>
      </c>
      <c r="J32" s="166">
        <v>47974</v>
      </c>
      <c r="K32" s="166">
        <v>559090</v>
      </c>
      <c r="L32" s="166">
        <v>1356660</v>
      </c>
      <c r="M32" s="109" t="s">
        <v>18</v>
      </c>
      <c r="N32" s="278"/>
    </row>
    <row r="33" spans="1:14" s="67" customFormat="1" ht="13.5" thickBot="1">
      <c r="A33" s="277"/>
      <c r="B33" s="111" t="s">
        <v>19</v>
      </c>
      <c r="C33" s="163">
        <f t="shared" si="0"/>
        <v>2423085</v>
      </c>
      <c r="D33" s="165">
        <v>1775</v>
      </c>
      <c r="E33" s="165">
        <v>0</v>
      </c>
      <c r="F33" s="165">
        <v>0</v>
      </c>
      <c r="G33" s="165">
        <v>0</v>
      </c>
      <c r="H33" s="164">
        <v>1137931</v>
      </c>
      <c r="I33" s="166">
        <v>161022</v>
      </c>
      <c r="J33" s="166">
        <v>18804</v>
      </c>
      <c r="K33" s="166">
        <v>286953</v>
      </c>
      <c r="L33" s="166">
        <v>816600</v>
      </c>
      <c r="M33" s="109" t="s">
        <v>20</v>
      </c>
      <c r="N33" s="278"/>
    </row>
    <row r="34" spans="1:14" s="67" customFormat="1" ht="13.5" thickBot="1">
      <c r="A34" s="274" t="s">
        <v>104</v>
      </c>
      <c r="B34" s="157" t="s">
        <v>14</v>
      </c>
      <c r="C34" s="158">
        <f t="shared" si="0"/>
        <v>117</v>
      </c>
      <c r="D34" s="159">
        <v>18</v>
      </c>
      <c r="E34" s="160">
        <v>0</v>
      </c>
      <c r="F34" s="159">
        <v>0</v>
      </c>
      <c r="G34" s="160">
        <v>0</v>
      </c>
      <c r="H34" s="159">
        <v>42</v>
      </c>
      <c r="I34" s="160">
        <v>24</v>
      </c>
      <c r="J34" s="159">
        <v>1</v>
      </c>
      <c r="K34" s="160">
        <v>13</v>
      </c>
      <c r="L34" s="161">
        <v>19</v>
      </c>
      <c r="M34" s="162" t="s">
        <v>15</v>
      </c>
      <c r="N34" s="276" t="s">
        <v>105</v>
      </c>
    </row>
    <row r="35" spans="1:14" s="67" customFormat="1" ht="13.5" thickBot="1">
      <c r="A35" s="274"/>
      <c r="B35" s="157" t="s">
        <v>17</v>
      </c>
      <c r="C35" s="158">
        <f t="shared" si="0"/>
        <v>3459947</v>
      </c>
      <c r="D35" s="159">
        <v>31037</v>
      </c>
      <c r="E35" s="160">
        <v>0</v>
      </c>
      <c r="F35" s="159">
        <v>0</v>
      </c>
      <c r="G35" s="160">
        <v>0</v>
      </c>
      <c r="H35" s="159">
        <v>1599791</v>
      </c>
      <c r="I35" s="160">
        <v>393676</v>
      </c>
      <c r="J35" s="159">
        <v>34859</v>
      </c>
      <c r="K35" s="160">
        <v>516944</v>
      </c>
      <c r="L35" s="161">
        <v>883640</v>
      </c>
      <c r="M35" s="162" t="s">
        <v>18</v>
      </c>
      <c r="N35" s="276"/>
    </row>
    <row r="36" spans="1:14" s="67" customFormat="1" ht="13.5" thickBot="1">
      <c r="A36" s="274"/>
      <c r="B36" s="157" t="s">
        <v>19</v>
      </c>
      <c r="C36" s="158">
        <f t="shared" si="0"/>
        <v>1865101</v>
      </c>
      <c r="D36" s="159">
        <v>9762</v>
      </c>
      <c r="E36" s="160">
        <v>0</v>
      </c>
      <c r="F36" s="159">
        <v>0</v>
      </c>
      <c r="G36" s="160">
        <v>0</v>
      </c>
      <c r="H36" s="159">
        <v>920246</v>
      </c>
      <c r="I36" s="160">
        <v>184083</v>
      </c>
      <c r="J36" s="159">
        <v>17316</v>
      </c>
      <c r="K36" s="160">
        <v>280214</v>
      </c>
      <c r="L36" s="161">
        <v>453480</v>
      </c>
      <c r="M36" s="162" t="s">
        <v>20</v>
      </c>
      <c r="N36" s="276"/>
    </row>
    <row r="37" spans="1:14" s="67" customFormat="1" ht="13.5" thickBot="1">
      <c r="A37" s="277" t="s">
        <v>98</v>
      </c>
      <c r="B37" s="111" t="s">
        <v>14</v>
      </c>
      <c r="C37" s="163">
        <f t="shared" si="0"/>
        <v>124</v>
      </c>
      <c r="D37" s="164">
        <v>15</v>
      </c>
      <c r="E37" s="165">
        <v>0</v>
      </c>
      <c r="F37" s="165">
        <v>0</v>
      </c>
      <c r="G37" s="165">
        <v>0</v>
      </c>
      <c r="H37" s="164">
        <v>43</v>
      </c>
      <c r="I37" s="165">
        <v>28</v>
      </c>
      <c r="J37" s="164">
        <v>4</v>
      </c>
      <c r="K37" s="165">
        <v>19</v>
      </c>
      <c r="L37" s="166">
        <v>15</v>
      </c>
      <c r="M37" s="109" t="s">
        <v>15</v>
      </c>
      <c r="N37" s="278" t="s">
        <v>99</v>
      </c>
    </row>
    <row r="38" spans="1:14" s="67" customFormat="1" ht="13.5" thickBot="1">
      <c r="A38" s="277"/>
      <c r="B38" s="111" t="s">
        <v>17</v>
      </c>
      <c r="C38" s="163">
        <f t="shared" si="0"/>
        <v>3229805</v>
      </c>
      <c r="D38" s="164">
        <v>33149</v>
      </c>
      <c r="E38" s="165">
        <v>0</v>
      </c>
      <c r="F38" s="165">
        <v>0</v>
      </c>
      <c r="G38" s="165">
        <v>0</v>
      </c>
      <c r="H38" s="164">
        <v>1502276</v>
      </c>
      <c r="I38" s="165">
        <v>386662</v>
      </c>
      <c r="J38" s="164">
        <v>46041</v>
      </c>
      <c r="K38" s="165">
        <v>684108</v>
      </c>
      <c r="L38" s="166">
        <v>577569</v>
      </c>
      <c r="M38" s="109" t="s">
        <v>18</v>
      </c>
      <c r="N38" s="278"/>
    </row>
    <row r="39" spans="1:14" s="67" customFormat="1">
      <c r="A39" s="319"/>
      <c r="B39" s="112" t="s">
        <v>19</v>
      </c>
      <c r="C39" s="167">
        <f t="shared" si="0"/>
        <v>1744064</v>
      </c>
      <c r="D39" s="168">
        <v>10106</v>
      </c>
      <c r="E39" s="169">
        <v>0</v>
      </c>
      <c r="F39" s="169">
        <v>0</v>
      </c>
      <c r="G39" s="169">
        <v>0</v>
      </c>
      <c r="H39" s="168">
        <v>863601</v>
      </c>
      <c r="I39" s="169">
        <v>188909</v>
      </c>
      <c r="J39" s="168">
        <v>21872</v>
      </c>
      <c r="K39" s="169">
        <v>330895</v>
      </c>
      <c r="L39" s="170">
        <v>328681</v>
      </c>
      <c r="M39" s="110" t="s">
        <v>20</v>
      </c>
      <c r="N39" s="318"/>
    </row>
    <row r="40" spans="1:14" s="67" customFormat="1" ht="13.5" thickBot="1">
      <c r="A40" s="316" t="s">
        <v>100</v>
      </c>
      <c r="B40" s="217" t="s">
        <v>14</v>
      </c>
      <c r="C40" s="218">
        <f t="shared" si="0"/>
        <v>107</v>
      </c>
      <c r="D40" s="219">
        <v>13</v>
      </c>
      <c r="E40" s="220">
        <v>0</v>
      </c>
      <c r="F40" s="219">
        <v>0</v>
      </c>
      <c r="G40" s="220">
        <v>0</v>
      </c>
      <c r="H40" s="219">
        <v>38</v>
      </c>
      <c r="I40" s="219">
        <v>23</v>
      </c>
      <c r="J40" s="219">
        <v>2</v>
      </c>
      <c r="K40" s="220">
        <v>12</v>
      </c>
      <c r="L40" s="221">
        <v>19</v>
      </c>
      <c r="M40" s="222" t="s">
        <v>15</v>
      </c>
      <c r="N40" s="317" t="s">
        <v>101</v>
      </c>
    </row>
    <row r="41" spans="1:14" s="67" customFormat="1" ht="13.5" thickBot="1">
      <c r="A41" s="274"/>
      <c r="B41" s="157" t="s">
        <v>17</v>
      </c>
      <c r="C41" s="158">
        <f t="shared" si="0"/>
        <v>3217469</v>
      </c>
      <c r="D41" s="159">
        <v>41712</v>
      </c>
      <c r="E41" s="160">
        <v>0</v>
      </c>
      <c r="F41" s="159">
        <v>0</v>
      </c>
      <c r="G41" s="160">
        <v>0</v>
      </c>
      <c r="H41" s="159">
        <v>1630713</v>
      </c>
      <c r="I41" s="159">
        <v>454229</v>
      </c>
      <c r="J41" s="159">
        <v>11949</v>
      </c>
      <c r="K41" s="160">
        <v>392135</v>
      </c>
      <c r="L41" s="161">
        <v>686731</v>
      </c>
      <c r="M41" s="162" t="s">
        <v>18</v>
      </c>
      <c r="N41" s="276"/>
    </row>
    <row r="42" spans="1:14" s="67" customFormat="1" ht="13.5" thickBot="1">
      <c r="A42" s="274"/>
      <c r="B42" s="157" t="s">
        <v>19</v>
      </c>
      <c r="C42" s="158">
        <f t="shared" si="0"/>
        <v>1627355</v>
      </c>
      <c r="D42" s="159">
        <v>18054</v>
      </c>
      <c r="E42" s="160">
        <v>0</v>
      </c>
      <c r="F42" s="159">
        <v>0</v>
      </c>
      <c r="G42" s="160">
        <v>0</v>
      </c>
      <c r="H42" s="159">
        <v>816545</v>
      </c>
      <c r="I42" s="159">
        <v>214950</v>
      </c>
      <c r="J42" s="159">
        <v>6149</v>
      </c>
      <c r="K42" s="160">
        <v>178734</v>
      </c>
      <c r="L42" s="161">
        <v>392923</v>
      </c>
      <c r="M42" s="162" t="s">
        <v>20</v>
      </c>
      <c r="N42" s="276"/>
    </row>
    <row r="43" spans="1:14" s="67" customFormat="1" ht="13.5" thickBot="1">
      <c r="A43" s="277" t="s">
        <v>102</v>
      </c>
      <c r="B43" s="111" t="s">
        <v>14</v>
      </c>
      <c r="C43" s="163">
        <f t="shared" si="0"/>
        <v>101</v>
      </c>
      <c r="D43" s="165">
        <v>12</v>
      </c>
      <c r="E43" s="165">
        <v>0</v>
      </c>
      <c r="F43" s="165">
        <v>0</v>
      </c>
      <c r="G43" s="165">
        <v>0</v>
      </c>
      <c r="H43" s="164">
        <v>37</v>
      </c>
      <c r="I43" s="166">
        <v>19</v>
      </c>
      <c r="J43" s="166">
        <v>2</v>
      </c>
      <c r="K43" s="166">
        <v>11</v>
      </c>
      <c r="L43" s="166">
        <v>20</v>
      </c>
      <c r="M43" s="109" t="s">
        <v>15</v>
      </c>
      <c r="N43" s="278" t="s">
        <v>103</v>
      </c>
    </row>
    <row r="44" spans="1:14" s="67" customFormat="1" ht="13.5" thickBot="1">
      <c r="A44" s="277"/>
      <c r="B44" s="111" t="s">
        <v>17</v>
      </c>
      <c r="C44" s="163">
        <f t="shared" si="0"/>
        <v>3223524</v>
      </c>
      <c r="D44" s="165">
        <v>273968</v>
      </c>
      <c r="E44" s="165">
        <v>0</v>
      </c>
      <c r="F44" s="165">
        <v>0</v>
      </c>
      <c r="G44" s="165">
        <v>0</v>
      </c>
      <c r="H44" s="164">
        <v>1375366</v>
      </c>
      <c r="I44" s="166">
        <v>373696</v>
      </c>
      <c r="J44" s="166">
        <v>43985</v>
      </c>
      <c r="K44" s="166">
        <v>382024</v>
      </c>
      <c r="L44" s="166">
        <v>774485</v>
      </c>
      <c r="M44" s="109" t="s">
        <v>18</v>
      </c>
      <c r="N44" s="278"/>
    </row>
    <row r="45" spans="1:14" s="67" customFormat="1">
      <c r="A45" s="319"/>
      <c r="B45" s="112" t="s">
        <v>19</v>
      </c>
      <c r="C45" s="167">
        <f t="shared" si="0"/>
        <v>1796181</v>
      </c>
      <c r="D45" s="169">
        <v>173317</v>
      </c>
      <c r="E45" s="169">
        <v>0</v>
      </c>
      <c r="F45" s="169">
        <v>0</v>
      </c>
      <c r="G45" s="169">
        <v>0</v>
      </c>
      <c r="H45" s="168">
        <v>806282</v>
      </c>
      <c r="I45" s="170">
        <v>173607</v>
      </c>
      <c r="J45" s="170">
        <v>24000</v>
      </c>
      <c r="K45" s="170">
        <v>197328</v>
      </c>
      <c r="L45" s="170">
        <v>421647</v>
      </c>
      <c r="M45" s="110" t="s">
        <v>20</v>
      </c>
      <c r="N45" s="318"/>
    </row>
    <row r="46" spans="1:14" ht="13.5" thickBot="1">
      <c r="A46" s="320" t="s">
        <v>9</v>
      </c>
      <c r="B46" s="224" t="s">
        <v>14</v>
      </c>
      <c r="C46" s="225">
        <f t="shared" si="0"/>
        <v>1360</v>
      </c>
      <c r="D46" s="225">
        <f t="shared" ref="D46:K46" si="1">SUM(D10,D13,D16,D19,D22,D25,D28,D31,D34,D37,D40,D43)</f>
        <v>111</v>
      </c>
      <c r="E46" s="225">
        <f t="shared" si="1"/>
        <v>0</v>
      </c>
      <c r="F46" s="225">
        <f t="shared" si="1"/>
        <v>0</v>
      </c>
      <c r="G46" s="225">
        <f t="shared" si="1"/>
        <v>0</v>
      </c>
      <c r="H46" s="225">
        <f t="shared" si="1"/>
        <v>497</v>
      </c>
      <c r="I46" s="225">
        <f t="shared" si="1"/>
        <v>283</v>
      </c>
      <c r="J46" s="225">
        <f t="shared" si="1"/>
        <v>42</v>
      </c>
      <c r="K46" s="225">
        <f t="shared" si="1"/>
        <v>185</v>
      </c>
      <c r="L46" s="225">
        <f>SUM(L10,L13,L16,L19,L22,L25,L28,L31,L34,L37,L40,L43)</f>
        <v>242</v>
      </c>
      <c r="M46" s="226" t="s">
        <v>15</v>
      </c>
      <c r="N46" s="323" t="s">
        <v>2</v>
      </c>
    </row>
    <row r="47" spans="1:14" ht="13.5" thickBot="1">
      <c r="A47" s="321"/>
      <c r="B47" s="227" t="s">
        <v>17</v>
      </c>
      <c r="C47" s="228">
        <f t="shared" si="0"/>
        <v>40653321</v>
      </c>
      <c r="D47" s="228">
        <f t="shared" ref="D47:K47" si="2">SUM(D11,D14,D17,D20,D23,D26,D29,D32,D35,D38,D41,D44)</f>
        <v>487117</v>
      </c>
      <c r="E47" s="228">
        <f t="shared" si="2"/>
        <v>0</v>
      </c>
      <c r="F47" s="228">
        <f t="shared" si="2"/>
        <v>0</v>
      </c>
      <c r="G47" s="228">
        <f t="shared" si="2"/>
        <v>0</v>
      </c>
      <c r="H47" s="228">
        <f t="shared" si="2"/>
        <v>18295210</v>
      </c>
      <c r="I47" s="228">
        <f t="shared" si="2"/>
        <v>4353528</v>
      </c>
      <c r="J47" s="228">
        <f t="shared" si="2"/>
        <v>438913</v>
      </c>
      <c r="K47" s="228">
        <f t="shared" si="2"/>
        <v>7430370</v>
      </c>
      <c r="L47" s="228">
        <f>SUM(L11,L14,L17,L20,L23,L26,L29,L32,L35,L38,L41,L44)</f>
        <v>9648183</v>
      </c>
      <c r="M47" s="229" t="s">
        <v>18</v>
      </c>
      <c r="N47" s="324"/>
    </row>
    <row r="48" spans="1:14">
      <c r="A48" s="322"/>
      <c r="B48" s="230" t="s">
        <v>19</v>
      </c>
      <c r="C48" s="231">
        <f>SUM(D48:L48)</f>
        <v>22134096</v>
      </c>
      <c r="D48" s="231">
        <f t="shared" ref="D48:K48" si="3">SUM(D12,D15,D18,D21,D24,D27,D30,D33,D36,D39,D42,D45)</f>
        <v>245374</v>
      </c>
      <c r="E48" s="231">
        <f t="shared" si="3"/>
        <v>0</v>
      </c>
      <c r="F48" s="231">
        <f t="shared" si="3"/>
        <v>0</v>
      </c>
      <c r="G48" s="231">
        <f t="shared" si="3"/>
        <v>0</v>
      </c>
      <c r="H48" s="231">
        <f t="shared" si="3"/>
        <v>10402047</v>
      </c>
      <c r="I48" s="231">
        <f t="shared" si="3"/>
        <v>2015210</v>
      </c>
      <c r="J48" s="231">
        <f t="shared" si="3"/>
        <v>211211</v>
      </c>
      <c r="K48" s="231">
        <f t="shared" si="3"/>
        <v>3841020</v>
      </c>
      <c r="L48" s="231">
        <f>SUM(L12,L15,L18,L21,L24,L27,L30,L33,L36,L39,L42,L45)</f>
        <v>5419234</v>
      </c>
      <c r="M48" s="232" t="s">
        <v>20</v>
      </c>
      <c r="N48" s="325"/>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sheetData>
  <mergeCells count="36">
    <mergeCell ref="A46:A48"/>
    <mergeCell ref="N46:N48"/>
    <mergeCell ref="A37:A39"/>
    <mergeCell ref="N37:N39"/>
    <mergeCell ref="A40:A42"/>
    <mergeCell ref="N40:N42"/>
    <mergeCell ref="A43:A45"/>
    <mergeCell ref="N43:N45"/>
    <mergeCell ref="A28:A30"/>
    <mergeCell ref="N28:N30"/>
    <mergeCell ref="A31:A33"/>
    <mergeCell ref="N31:N33"/>
    <mergeCell ref="A34:A36"/>
    <mergeCell ref="N34:N36"/>
    <mergeCell ref="A19:A21"/>
    <mergeCell ref="N19:N21"/>
    <mergeCell ref="A22:A24"/>
    <mergeCell ref="N22:N24"/>
    <mergeCell ref="A25:A27"/>
    <mergeCell ref="N25:N27"/>
    <mergeCell ref="A10:A12"/>
    <mergeCell ref="N10:N12"/>
    <mergeCell ref="A13:A15"/>
    <mergeCell ref="N13:N15"/>
    <mergeCell ref="A16:A18"/>
    <mergeCell ref="N16:N18"/>
    <mergeCell ref="A1:N1"/>
    <mergeCell ref="A2:N2"/>
    <mergeCell ref="A3:N3"/>
    <mergeCell ref="A4:N4"/>
    <mergeCell ref="A5:N5"/>
    <mergeCell ref="A7:A9"/>
    <mergeCell ref="B7:B9"/>
    <mergeCell ref="C7:L7"/>
    <mergeCell ref="M7:M9"/>
    <mergeCell ref="N7:N9"/>
  </mergeCells>
  <printOptions horizontalCentered="1"/>
  <pageMargins left="0" right="0" top="0.39370078740157483" bottom="0" header="0.31496062992125984" footer="0.31496062992125984"/>
  <pageSetup paperSize="9"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O70"/>
  <sheetViews>
    <sheetView view="pageBreakPreview" zoomScaleNormal="100" zoomScaleSheetLayoutView="100" workbookViewId="0">
      <selection activeCell="A5" sqref="A5:N5"/>
    </sheetView>
  </sheetViews>
  <sheetFormatPr defaultRowHeight="12.75"/>
  <cols>
    <col min="1" max="1" width="17.42578125" customWidth="1"/>
    <col min="2" max="2" width="14.28515625" customWidth="1"/>
    <col min="3" max="3" width="11.7109375" style="64" customWidth="1"/>
    <col min="4" max="12" width="9.85546875" customWidth="1"/>
    <col min="13" max="13" width="11.7109375" customWidth="1"/>
    <col min="14" max="14" width="18.140625" customWidth="1"/>
    <col min="15" max="15" width="16" hidden="1" customWidth="1"/>
    <col min="16" max="16" width="1.28515625" customWidth="1"/>
    <col min="17" max="17" width="8.85546875" customWidth="1"/>
  </cols>
  <sheetData>
    <row r="1" spans="1:14" s="28" customFormat="1" ht="12" customHeight="1">
      <c r="A1" s="261"/>
      <c r="B1" s="261"/>
      <c r="C1" s="261"/>
      <c r="D1" s="261"/>
      <c r="E1" s="261"/>
      <c r="F1" s="261"/>
      <c r="G1" s="261"/>
      <c r="H1" s="261"/>
      <c r="I1" s="261"/>
      <c r="J1" s="261"/>
      <c r="K1" s="261"/>
      <c r="L1" s="261"/>
      <c r="M1" s="261"/>
      <c r="N1" s="261"/>
    </row>
    <row r="2" spans="1:14" s="64" customFormat="1" ht="18">
      <c r="A2" s="262" t="s">
        <v>79</v>
      </c>
      <c r="B2" s="262"/>
      <c r="C2" s="262"/>
      <c r="D2" s="262"/>
      <c r="E2" s="262"/>
      <c r="F2" s="262"/>
      <c r="G2" s="262"/>
      <c r="H2" s="262"/>
      <c r="I2" s="262"/>
      <c r="J2" s="262"/>
      <c r="K2" s="262"/>
      <c r="L2" s="262"/>
      <c r="M2" s="262"/>
      <c r="N2" s="262"/>
    </row>
    <row r="3" spans="1:14" s="64" customFormat="1" ht="15.75" customHeight="1">
      <c r="A3" s="263" t="s">
        <v>180</v>
      </c>
      <c r="B3" s="263"/>
      <c r="C3" s="263"/>
      <c r="D3" s="263"/>
      <c r="E3" s="263"/>
      <c r="F3" s="263"/>
      <c r="G3" s="263"/>
      <c r="H3" s="263"/>
      <c r="I3" s="263"/>
      <c r="J3" s="263"/>
      <c r="K3" s="263"/>
      <c r="L3" s="263"/>
      <c r="M3" s="263"/>
      <c r="N3" s="263"/>
    </row>
    <row r="4" spans="1:14" s="64" customFormat="1" ht="14.25" customHeight="1">
      <c r="A4" s="264">
        <v>2023</v>
      </c>
      <c r="B4" s="264"/>
      <c r="C4" s="264"/>
      <c r="D4" s="264"/>
      <c r="E4" s="264"/>
      <c r="F4" s="264"/>
      <c r="G4" s="264"/>
      <c r="H4" s="264"/>
      <c r="I4" s="264"/>
      <c r="J4" s="264"/>
      <c r="K4" s="264"/>
      <c r="L4" s="264"/>
      <c r="M4" s="264"/>
      <c r="N4" s="264"/>
    </row>
    <row r="5" spans="1:14" s="64" customFormat="1" ht="13.5" customHeight="1">
      <c r="A5" s="265" t="s">
        <v>126</v>
      </c>
      <c r="B5" s="265"/>
      <c r="C5" s="265"/>
      <c r="D5" s="265"/>
      <c r="E5" s="265"/>
      <c r="F5" s="265"/>
      <c r="G5" s="265"/>
      <c r="H5" s="265"/>
      <c r="I5" s="265"/>
      <c r="J5" s="265"/>
      <c r="K5" s="265"/>
      <c r="L5" s="265"/>
      <c r="M5" s="265"/>
      <c r="N5" s="265"/>
    </row>
    <row r="6" spans="1:14" s="64" customFormat="1" ht="15.75">
      <c r="A6" s="1" t="s">
        <v>237</v>
      </c>
      <c r="B6" s="65"/>
      <c r="C6" s="65"/>
      <c r="D6" s="65"/>
      <c r="E6" s="65"/>
      <c r="F6" s="65"/>
      <c r="G6" s="65"/>
      <c r="H6" s="65"/>
      <c r="I6" s="65"/>
      <c r="J6" s="65"/>
      <c r="K6" s="65"/>
      <c r="L6" s="31"/>
      <c r="M6" s="65"/>
      <c r="N6" s="30" t="s">
        <v>188</v>
      </c>
    </row>
    <row r="7" spans="1:14" s="64" customFormat="1" ht="18" customHeight="1">
      <c r="A7" s="266" t="s">
        <v>80</v>
      </c>
      <c r="B7" s="266" t="s">
        <v>118</v>
      </c>
      <c r="C7" s="269" t="s">
        <v>120</v>
      </c>
      <c r="D7" s="269"/>
      <c r="E7" s="269"/>
      <c r="F7" s="269"/>
      <c r="G7" s="269"/>
      <c r="H7" s="269"/>
      <c r="I7" s="269"/>
      <c r="J7" s="269"/>
      <c r="K7" s="269"/>
      <c r="L7" s="269"/>
      <c r="M7" s="270" t="s">
        <v>119</v>
      </c>
      <c r="N7" s="270" t="s">
        <v>81</v>
      </c>
    </row>
    <row r="8" spans="1:14" s="66" customFormat="1" ht="29.25" customHeight="1">
      <c r="A8" s="267"/>
      <c r="B8" s="267"/>
      <c r="C8" s="75" t="s">
        <v>179</v>
      </c>
      <c r="D8" s="75" t="s">
        <v>3</v>
      </c>
      <c r="E8" s="75" t="s">
        <v>78</v>
      </c>
      <c r="F8" s="75" t="s">
        <v>77</v>
      </c>
      <c r="G8" s="75" t="s">
        <v>4</v>
      </c>
      <c r="H8" s="75" t="s">
        <v>76</v>
      </c>
      <c r="I8" s="75" t="s">
        <v>5</v>
      </c>
      <c r="J8" s="75" t="s">
        <v>75</v>
      </c>
      <c r="K8" s="75" t="s">
        <v>6</v>
      </c>
      <c r="L8" s="75" t="s">
        <v>7</v>
      </c>
      <c r="M8" s="271"/>
      <c r="N8" s="271"/>
    </row>
    <row r="9" spans="1:14" s="66" customFormat="1" ht="24.75" customHeight="1">
      <c r="A9" s="268"/>
      <c r="B9" s="268"/>
      <c r="C9" s="98" t="s">
        <v>9</v>
      </c>
      <c r="D9" s="76" t="s">
        <v>209</v>
      </c>
      <c r="E9" s="76" t="s">
        <v>211</v>
      </c>
      <c r="F9" s="76" t="s">
        <v>207</v>
      </c>
      <c r="G9" s="76" t="s">
        <v>10</v>
      </c>
      <c r="H9" s="76" t="s">
        <v>205</v>
      </c>
      <c r="I9" s="76" t="s">
        <v>204</v>
      </c>
      <c r="J9" s="76" t="s">
        <v>206</v>
      </c>
      <c r="K9" s="76" t="s">
        <v>11</v>
      </c>
      <c r="L9" s="76" t="s">
        <v>12</v>
      </c>
      <c r="M9" s="272"/>
      <c r="N9" s="272"/>
    </row>
    <row r="10" spans="1:14" s="67" customFormat="1" ht="13.5" thickBot="1">
      <c r="A10" s="273" t="s">
        <v>82</v>
      </c>
      <c r="B10" s="151" t="s">
        <v>14</v>
      </c>
      <c r="C10" s="152">
        <f>SUM(D10:L10)</f>
        <v>6</v>
      </c>
      <c r="D10" s="153">
        <v>0</v>
      </c>
      <c r="E10" s="154">
        <v>0</v>
      </c>
      <c r="F10" s="153">
        <v>0</v>
      </c>
      <c r="G10" s="154">
        <v>0</v>
      </c>
      <c r="H10" s="153">
        <v>0</v>
      </c>
      <c r="I10" s="154">
        <v>0</v>
      </c>
      <c r="J10" s="153">
        <v>0</v>
      </c>
      <c r="K10" s="154">
        <v>0</v>
      </c>
      <c r="L10" s="155">
        <v>6</v>
      </c>
      <c r="M10" s="156" t="s">
        <v>15</v>
      </c>
      <c r="N10" s="275" t="s">
        <v>83</v>
      </c>
    </row>
    <row r="11" spans="1:14" s="67" customFormat="1" ht="13.5" thickBot="1">
      <c r="A11" s="274"/>
      <c r="B11" s="157" t="s">
        <v>17</v>
      </c>
      <c r="C11" s="158">
        <f t="shared" ref="C11:C48" si="0">SUM(D11:L11)</f>
        <v>968458</v>
      </c>
      <c r="D11" s="159">
        <v>0</v>
      </c>
      <c r="E11" s="160">
        <v>0</v>
      </c>
      <c r="F11" s="159">
        <v>0</v>
      </c>
      <c r="G11" s="160">
        <v>0</v>
      </c>
      <c r="H11" s="159">
        <v>0</v>
      </c>
      <c r="I11" s="160">
        <v>0</v>
      </c>
      <c r="J11" s="159">
        <v>0</v>
      </c>
      <c r="K11" s="160">
        <v>0</v>
      </c>
      <c r="L11" s="161">
        <v>968458</v>
      </c>
      <c r="M11" s="162" t="s">
        <v>18</v>
      </c>
      <c r="N11" s="276"/>
    </row>
    <row r="12" spans="1:14" s="67" customFormat="1" ht="13.5" thickBot="1">
      <c r="A12" s="274"/>
      <c r="B12" s="157" t="s">
        <v>19</v>
      </c>
      <c r="C12" s="158">
        <f t="shared" si="0"/>
        <v>627019</v>
      </c>
      <c r="D12" s="159">
        <v>0</v>
      </c>
      <c r="E12" s="160">
        <v>0</v>
      </c>
      <c r="F12" s="159">
        <v>0</v>
      </c>
      <c r="G12" s="160">
        <v>0</v>
      </c>
      <c r="H12" s="159">
        <v>0</v>
      </c>
      <c r="I12" s="160">
        <v>0</v>
      </c>
      <c r="J12" s="159">
        <v>0</v>
      </c>
      <c r="K12" s="160">
        <v>0</v>
      </c>
      <c r="L12" s="161">
        <v>627019</v>
      </c>
      <c r="M12" s="162" t="s">
        <v>20</v>
      </c>
      <c r="N12" s="276"/>
    </row>
    <row r="13" spans="1:14" s="67" customFormat="1" ht="13.5" thickBot="1">
      <c r="A13" s="277" t="s">
        <v>84</v>
      </c>
      <c r="B13" s="111" t="s">
        <v>14</v>
      </c>
      <c r="C13" s="163">
        <f t="shared" si="0"/>
        <v>7</v>
      </c>
      <c r="D13" s="164">
        <v>0</v>
      </c>
      <c r="E13" s="165">
        <v>0</v>
      </c>
      <c r="F13" s="164">
        <v>0</v>
      </c>
      <c r="G13" s="165">
        <v>0</v>
      </c>
      <c r="H13" s="164">
        <v>0</v>
      </c>
      <c r="I13" s="165">
        <v>0</v>
      </c>
      <c r="J13" s="164">
        <v>0</v>
      </c>
      <c r="K13" s="165">
        <v>0</v>
      </c>
      <c r="L13" s="166">
        <v>7</v>
      </c>
      <c r="M13" s="109" t="s">
        <v>15</v>
      </c>
      <c r="N13" s="278" t="s">
        <v>85</v>
      </c>
    </row>
    <row r="14" spans="1:14" s="67" customFormat="1" ht="13.5" thickBot="1">
      <c r="A14" s="277"/>
      <c r="B14" s="111" t="s">
        <v>17</v>
      </c>
      <c r="C14" s="163">
        <f t="shared" si="0"/>
        <v>1113882</v>
      </c>
      <c r="D14" s="164">
        <v>0</v>
      </c>
      <c r="E14" s="165">
        <v>0</v>
      </c>
      <c r="F14" s="164">
        <v>0</v>
      </c>
      <c r="G14" s="165">
        <v>0</v>
      </c>
      <c r="H14" s="164">
        <v>0</v>
      </c>
      <c r="I14" s="165">
        <v>0</v>
      </c>
      <c r="J14" s="164">
        <v>0</v>
      </c>
      <c r="K14" s="165">
        <v>0</v>
      </c>
      <c r="L14" s="166">
        <v>1113882</v>
      </c>
      <c r="M14" s="109" t="s">
        <v>18</v>
      </c>
      <c r="N14" s="278"/>
    </row>
    <row r="15" spans="1:14" s="67" customFormat="1" ht="13.5" thickBot="1">
      <c r="A15" s="277"/>
      <c r="B15" s="111" t="s">
        <v>19</v>
      </c>
      <c r="C15" s="163">
        <f t="shared" si="0"/>
        <v>711420</v>
      </c>
      <c r="D15" s="164">
        <v>0</v>
      </c>
      <c r="E15" s="165">
        <v>0</v>
      </c>
      <c r="F15" s="164">
        <v>0</v>
      </c>
      <c r="G15" s="165">
        <v>0</v>
      </c>
      <c r="H15" s="164">
        <v>0</v>
      </c>
      <c r="I15" s="165">
        <v>0</v>
      </c>
      <c r="J15" s="164">
        <v>0</v>
      </c>
      <c r="K15" s="165">
        <v>0</v>
      </c>
      <c r="L15" s="166">
        <v>711420</v>
      </c>
      <c r="M15" s="109" t="s">
        <v>20</v>
      </c>
      <c r="N15" s="278"/>
    </row>
    <row r="16" spans="1:14" s="67" customFormat="1" ht="13.5" thickBot="1">
      <c r="A16" s="274" t="s">
        <v>86</v>
      </c>
      <c r="B16" s="157" t="s">
        <v>14</v>
      </c>
      <c r="C16" s="158">
        <f t="shared" si="0"/>
        <v>6</v>
      </c>
      <c r="D16" s="159">
        <v>0</v>
      </c>
      <c r="E16" s="160">
        <v>0</v>
      </c>
      <c r="F16" s="159">
        <v>0</v>
      </c>
      <c r="G16" s="160">
        <v>0</v>
      </c>
      <c r="H16" s="159">
        <v>0</v>
      </c>
      <c r="I16" s="160">
        <v>0</v>
      </c>
      <c r="J16" s="159">
        <v>0</v>
      </c>
      <c r="K16" s="160">
        <v>0</v>
      </c>
      <c r="L16" s="161">
        <v>6</v>
      </c>
      <c r="M16" s="162" t="s">
        <v>15</v>
      </c>
      <c r="N16" s="276" t="s">
        <v>87</v>
      </c>
    </row>
    <row r="17" spans="1:14" s="67" customFormat="1" ht="13.5" thickBot="1">
      <c r="A17" s="274"/>
      <c r="B17" s="157" t="s">
        <v>17</v>
      </c>
      <c r="C17" s="158">
        <f t="shared" si="0"/>
        <v>969638</v>
      </c>
      <c r="D17" s="159">
        <v>0</v>
      </c>
      <c r="E17" s="160">
        <v>0</v>
      </c>
      <c r="F17" s="159">
        <v>0</v>
      </c>
      <c r="G17" s="160">
        <v>0</v>
      </c>
      <c r="H17" s="159">
        <v>0</v>
      </c>
      <c r="I17" s="160">
        <v>0</v>
      </c>
      <c r="J17" s="159">
        <v>0</v>
      </c>
      <c r="K17" s="160">
        <v>0</v>
      </c>
      <c r="L17" s="161">
        <v>969638</v>
      </c>
      <c r="M17" s="162" t="s">
        <v>18</v>
      </c>
      <c r="N17" s="276"/>
    </row>
    <row r="18" spans="1:14" s="67" customFormat="1" ht="13.5" thickBot="1">
      <c r="A18" s="274"/>
      <c r="B18" s="157" t="s">
        <v>19</v>
      </c>
      <c r="C18" s="158">
        <f t="shared" si="0"/>
        <v>619559</v>
      </c>
      <c r="D18" s="159">
        <v>0</v>
      </c>
      <c r="E18" s="160">
        <v>0</v>
      </c>
      <c r="F18" s="159">
        <v>0</v>
      </c>
      <c r="G18" s="160">
        <v>0</v>
      </c>
      <c r="H18" s="159">
        <v>0</v>
      </c>
      <c r="I18" s="160">
        <v>0</v>
      </c>
      <c r="J18" s="159">
        <v>0</v>
      </c>
      <c r="K18" s="160">
        <v>0</v>
      </c>
      <c r="L18" s="161">
        <v>619559</v>
      </c>
      <c r="M18" s="162" t="s">
        <v>20</v>
      </c>
      <c r="N18" s="276"/>
    </row>
    <row r="19" spans="1:14" s="67" customFormat="1" ht="13.5" thickBot="1">
      <c r="A19" s="277" t="s">
        <v>88</v>
      </c>
      <c r="B19" s="111" t="s">
        <v>14</v>
      </c>
      <c r="C19" s="163">
        <f t="shared" si="0"/>
        <v>6</v>
      </c>
      <c r="D19" s="164">
        <v>0</v>
      </c>
      <c r="E19" s="164">
        <v>0</v>
      </c>
      <c r="F19" s="164">
        <v>0</v>
      </c>
      <c r="G19" s="164">
        <v>0</v>
      </c>
      <c r="H19" s="164">
        <v>0</v>
      </c>
      <c r="I19" s="164">
        <v>0</v>
      </c>
      <c r="J19" s="164">
        <v>0</v>
      </c>
      <c r="K19" s="165">
        <v>0</v>
      </c>
      <c r="L19" s="166">
        <v>6</v>
      </c>
      <c r="M19" s="109" t="s">
        <v>15</v>
      </c>
      <c r="N19" s="278" t="s">
        <v>89</v>
      </c>
    </row>
    <row r="20" spans="1:14" s="67" customFormat="1" ht="13.5" thickBot="1">
      <c r="A20" s="277"/>
      <c r="B20" s="111" t="s">
        <v>17</v>
      </c>
      <c r="C20" s="163">
        <f t="shared" si="0"/>
        <v>964862</v>
      </c>
      <c r="D20" s="164">
        <v>0</v>
      </c>
      <c r="E20" s="164">
        <v>0</v>
      </c>
      <c r="F20" s="164">
        <v>0</v>
      </c>
      <c r="G20" s="164">
        <v>0</v>
      </c>
      <c r="H20" s="164">
        <v>0</v>
      </c>
      <c r="I20" s="164">
        <v>0</v>
      </c>
      <c r="J20" s="164">
        <v>0</v>
      </c>
      <c r="K20" s="165">
        <v>0</v>
      </c>
      <c r="L20" s="166">
        <v>964862</v>
      </c>
      <c r="M20" s="109" t="s">
        <v>18</v>
      </c>
      <c r="N20" s="278"/>
    </row>
    <row r="21" spans="1:14" s="67" customFormat="1" ht="13.5" thickBot="1">
      <c r="A21" s="277"/>
      <c r="B21" s="111" t="s">
        <v>19</v>
      </c>
      <c r="C21" s="163">
        <f t="shared" si="0"/>
        <v>598033</v>
      </c>
      <c r="D21" s="164">
        <v>0</v>
      </c>
      <c r="E21" s="164">
        <v>0</v>
      </c>
      <c r="F21" s="164">
        <v>0</v>
      </c>
      <c r="G21" s="164">
        <v>0</v>
      </c>
      <c r="H21" s="164">
        <v>0</v>
      </c>
      <c r="I21" s="164">
        <v>0</v>
      </c>
      <c r="J21" s="164">
        <v>0</v>
      </c>
      <c r="K21" s="165">
        <v>0</v>
      </c>
      <c r="L21" s="166">
        <v>598033</v>
      </c>
      <c r="M21" s="109" t="s">
        <v>20</v>
      </c>
      <c r="N21" s="278"/>
    </row>
    <row r="22" spans="1:14" s="67" customFormat="1" ht="13.5" thickBot="1">
      <c r="A22" s="274" t="s">
        <v>90</v>
      </c>
      <c r="B22" s="157" t="s">
        <v>14</v>
      </c>
      <c r="C22" s="158">
        <f t="shared" si="0"/>
        <v>4</v>
      </c>
      <c r="D22" s="159">
        <v>0</v>
      </c>
      <c r="E22" s="160">
        <v>0</v>
      </c>
      <c r="F22" s="159">
        <v>0</v>
      </c>
      <c r="G22" s="160">
        <v>0</v>
      </c>
      <c r="H22" s="159">
        <v>0</v>
      </c>
      <c r="I22" s="160">
        <v>0</v>
      </c>
      <c r="J22" s="159">
        <v>0</v>
      </c>
      <c r="K22" s="160">
        <v>0</v>
      </c>
      <c r="L22" s="161">
        <v>4</v>
      </c>
      <c r="M22" s="162" t="s">
        <v>15</v>
      </c>
      <c r="N22" s="276" t="s">
        <v>91</v>
      </c>
    </row>
    <row r="23" spans="1:14" s="67" customFormat="1" ht="13.5" thickBot="1">
      <c r="A23" s="274"/>
      <c r="B23" s="157" t="s">
        <v>17</v>
      </c>
      <c r="C23" s="158">
        <f t="shared" si="0"/>
        <v>567610</v>
      </c>
      <c r="D23" s="159">
        <v>0</v>
      </c>
      <c r="E23" s="160">
        <v>0</v>
      </c>
      <c r="F23" s="159">
        <v>0</v>
      </c>
      <c r="G23" s="160">
        <v>0</v>
      </c>
      <c r="H23" s="159">
        <v>0</v>
      </c>
      <c r="I23" s="160">
        <v>0</v>
      </c>
      <c r="J23" s="159">
        <v>0</v>
      </c>
      <c r="K23" s="160">
        <v>0</v>
      </c>
      <c r="L23" s="161">
        <v>567610</v>
      </c>
      <c r="M23" s="162" t="s">
        <v>18</v>
      </c>
      <c r="N23" s="276"/>
    </row>
    <row r="24" spans="1:14" s="67" customFormat="1" ht="13.5" thickBot="1">
      <c r="A24" s="274"/>
      <c r="B24" s="157" t="s">
        <v>19</v>
      </c>
      <c r="C24" s="158">
        <f t="shared" si="0"/>
        <v>370956</v>
      </c>
      <c r="D24" s="159">
        <v>0</v>
      </c>
      <c r="E24" s="160">
        <v>0</v>
      </c>
      <c r="F24" s="159">
        <v>0</v>
      </c>
      <c r="G24" s="160">
        <v>0</v>
      </c>
      <c r="H24" s="159">
        <v>0</v>
      </c>
      <c r="I24" s="160">
        <v>0</v>
      </c>
      <c r="J24" s="159">
        <v>0</v>
      </c>
      <c r="K24" s="160">
        <v>0</v>
      </c>
      <c r="L24" s="161">
        <v>370956</v>
      </c>
      <c r="M24" s="162" t="s">
        <v>20</v>
      </c>
      <c r="N24" s="276"/>
    </row>
    <row r="25" spans="1:14" s="67" customFormat="1" ht="13.5" thickBot="1">
      <c r="A25" s="277" t="s">
        <v>92</v>
      </c>
      <c r="B25" s="111" t="s">
        <v>14</v>
      </c>
      <c r="C25" s="163">
        <f t="shared" si="0"/>
        <v>6</v>
      </c>
      <c r="D25" s="165">
        <v>0</v>
      </c>
      <c r="E25" s="165">
        <v>0</v>
      </c>
      <c r="F25" s="165">
        <v>0</v>
      </c>
      <c r="G25" s="165">
        <v>0</v>
      </c>
      <c r="H25" s="165">
        <v>0</v>
      </c>
      <c r="I25" s="165">
        <v>0</v>
      </c>
      <c r="J25" s="165">
        <v>0</v>
      </c>
      <c r="K25" s="165">
        <v>0</v>
      </c>
      <c r="L25" s="166">
        <v>6</v>
      </c>
      <c r="M25" s="109" t="s">
        <v>15</v>
      </c>
      <c r="N25" s="278" t="s">
        <v>93</v>
      </c>
    </row>
    <row r="26" spans="1:14" s="67" customFormat="1" ht="13.5" thickBot="1">
      <c r="A26" s="277"/>
      <c r="B26" s="111" t="s">
        <v>17</v>
      </c>
      <c r="C26" s="163">
        <f t="shared" si="0"/>
        <v>963167</v>
      </c>
      <c r="D26" s="165">
        <v>0</v>
      </c>
      <c r="E26" s="165">
        <v>0</v>
      </c>
      <c r="F26" s="165">
        <v>0</v>
      </c>
      <c r="G26" s="165">
        <v>0</v>
      </c>
      <c r="H26" s="165">
        <v>0</v>
      </c>
      <c r="I26" s="165">
        <v>0</v>
      </c>
      <c r="J26" s="165">
        <v>0</v>
      </c>
      <c r="K26" s="165">
        <v>0</v>
      </c>
      <c r="L26" s="166">
        <v>963167</v>
      </c>
      <c r="M26" s="109" t="s">
        <v>18</v>
      </c>
      <c r="N26" s="278"/>
    </row>
    <row r="27" spans="1:14" s="67" customFormat="1" ht="13.5" thickBot="1">
      <c r="A27" s="277"/>
      <c r="B27" s="111" t="s">
        <v>19</v>
      </c>
      <c r="C27" s="163">
        <f t="shared" si="0"/>
        <v>631082</v>
      </c>
      <c r="D27" s="165">
        <v>0</v>
      </c>
      <c r="E27" s="165">
        <v>0</v>
      </c>
      <c r="F27" s="165">
        <v>0</v>
      </c>
      <c r="G27" s="165">
        <v>0</v>
      </c>
      <c r="H27" s="165">
        <v>0</v>
      </c>
      <c r="I27" s="165">
        <v>0</v>
      </c>
      <c r="J27" s="165">
        <v>0</v>
      </c>
      <c r="K27" s="165">
        <v>0</v>
      </c>
      <c r="L27" s="166">
        <v>631082</v>
      </c>
      <c r="M27" s="109" t="s">
        <v>20</v>
      </c>
      <c r="N27" s="278"/>
    </row>
    <row r="28" spans="1:14" s="67" customFormat="1" ht="13.5" thickBot="1">
      <c r="A28" s="274" t="s">
        <v>94</v>
      </c>
      <c r="B28" s="157" t="s">
        <v>14</v>
      </c>
      <c r="C28" s="158">
        <f t="shared" si="0"/>
        <v>5</v>
      </c>
      <c r="D28" s="159">
        <v>0</v>
      </c>
      <c r="E28" s="160">
        <v>0</v>
      </c>
      <c r="F28" s="159">
        <v>0</v>
      </c>
      <c r="G28" s="160">
        <v>0</v>
      </c>
      <c r="H28" s="159">
        <v>0</v>
      </c>
      <c r="I28" s="160">
        <v>0</v>
      </c>
      <c r="J28" s="159">
        <v>0</v>
      </c>
      <c r="K28" s="160">
        <v>0</v>
      </c>
      <c r="L28" s="161">
        <v>5</v>
      </c>
      <c r="M28" s="162" t="s">
        <v>15</v>
      </c>
      <c r="N28" s="276" t="s">
        <v>95</v>
      </c>
    </row>
    <row r="29" spans="1:14" s="67" customFormat="1" ht="13.5" thickBot="1">
      <c r="A29" s="274"/>
      <c r="B29" s="157" t="s">
        <v>17</v>
      </c>
      <c r="C29" s="158">
        <f t="shared" si="0"/>
        <v>799242</v>
      </c>
      <c r="D29" s="159">
        <v>0</v>
      </c>
      <c r="E29" s="160">
        <v>0</v>
      </c>
      <c r="F29" s="159">
        <v>0</v>
      </c>
      <c r="G29" s="160">
        <v>0</v>
      </c>
      <c r="H29" s="159">
        <v>0</v>
      </c>
      <c r="I29" s="160">
        <v>0</v>
      </c>
      <c r="J29" s="159">
        <v>0</v>
      </c>
      <c r="K29" s="160">
        <v>0</v>
      </c>
      <c r="L29" s="161">
        <v>799242</v>
      </c>
      <c r="M29" s="162" t="s">
        <v>18</v>
      </c>
      <c r="N29" s="276"/>
    </row>
    <row r="30" spans="1:14" s="67" customFormat="1" ht="13.5" thickBot="1">
      <c r="A30" s="274"/>
      <c r="B30" s="157" t="s">
        <v>19</v>
      </c>
      <c r="C30" s="158">
        <f t="shared" si="0"/>
        <v>529062</v>
      </c>
      <c r="D30" s="159">
        <v>0</v>
      </c>
      <c r="E30" s="160">
        <v>0</v>
      </c>
      <c r="F30" s="159">
        <v>0</v>
      </c>
      <c r="G30" s="160">
        <v>0</v>
      </c>
      <c r="H30" s="159">
        <v>0</v>
      </c>
      <c r="I30" s="160">
        <v>0</v>
      </c>
      <c r="J30" s="159">
        <v>0</v>
      </c>
      <c r="K30" s="160">
        <v>0</v>
      </c>
      <c r="L30" s="161">
        <v>529062</v>
      </c>
      <c r="M30" s="162" t="s">
        <v>20</v>
      </c>
      <c r="N30" s="276"/>
    </row>
    <row r="31" spans="1:14" s="67" customFormat="1" ht="13.5" thickBot="1">
      <c r="A31" s="277" t="s">
        <v>96</v>
      </c>
      <c r="B31" s="111" t="s">
        <v>14</v>
      </c>
      <c r="C31" s="163">
        <f t="shared" si="0"/>
        <v>7</v>
      </c>
      <c r="D31" s="165">
        <v>0</v>
      </c>
      <c r="E31" s="165">
        <v>0</v>
      </c>
      <c r="F31" s="165">
        <v>0</v>
      </c>
      <c r="G31" s="165">
        <v>0</v>
      </c>
      <c r="H31" s="164">
        <v>0</v>
      </c>
      <c r="I31" s="166">
        <v>0</v>
      </c>
      <c r="J31" s="166">
        <v>0</v>
      </c>
      <c r="K31" s="166">
        <v>0</v>
      </c>
      <c r="L31" s="166">
        <v>7</v>
      </c>
      <c r="M31" s="109" t="s">
        <v>15</v>
      </c>
      <c r="N31" s="278" t="s">
        <v>97</v>
      </c>
    </row>
    <row r="32" spans="1:14" s="67" customFormat="1" ht="13.5" thickBot="1">
      <c r="A32" s="277"/>
      <c r="B32" s="111" t="s">
        <v>17</v>
      </c>
      <c r="C32" s="163">
        <f t="shared" si="0"/>
        <v>1118981</v>
      </c>
      <c r="D32" s="165">
        <v>0</v>
      </c>
      <c r="E32" s="165">
        <v>0</v>
      </c>
      <c r="F32" s="165">
        <v>0</v>
      </c>
      <c r="G32" s="165">
        <v>0</v>
      </c>
      <c r="H32" s="164">
        <v>0</v>
      </c>
      <c r="I32" s="166">
        <v>0</v>
      </c>
      <c r="J32" s="166">
        <v>0</v>
      </c>
      <c r="K32" s="166">
        <v>0</v>
      </c>
      <c r="L32" s="166">
        <v>1118981</v>
      </c>
      <c r="M32" s="109" t="s">
        <v>18</v>
      </c>
      <c r="N32" s="278"/>
    </row>
    <row r="33" spans="1:14" s="67" customFormat="1" ht="13.5" thickBot="1">
      <c r="A33" s="277"/>
      <c r="B33" s="111" t="s">
        <v>19</v>
      </c>
      <c r="C33" s="163">
        <f t="shared" si="0"/>
        <v>722747</v>
      </c>
      <c r="D33" s="165">
        <v>0</v>
      </c>
      <c r="E33" s="165">
        <v>0</v>
      </c>
      <c r="F33" s="165">
        <v>0</v>
      </c>
      <c r="G33" s="165">
        <v>0</v>
      </c>
      <c r="H33" s="164">
        <v>0</v>
      </c>
      <c r="I33" s="166">
        <v>0</v>
      </c>
      <c r="J33" s="166">
        <v>0</v>
      </c>
      <c r="K33" s="166">
        <v>0</v>
      </c>
      <c r="L33" s="166">
        <v>722747</v>
      </c>
      <c r="M33" s="109" t="s">
        <v>20</v>
      </c>
      <c r="N33" s="278"/>
    </row>
    <row r="34" spans="1:14" s="67" customFormat="1" ht="13.5" thickBot="1">
      <c r="A34" s="274" t="s">
        <v>104</v>
      </c>
      <c r="B34" s="157" t="s">
        <v>14</v>
      </c>
      <c r="C34" s="158">
        <f t="shared" si="0"/>
        <v>6</v>
      </c>
      <c r="D34" s="159">
        <v>0</v>
      </c>
      <c r="E34" s="160">
        <v>0</v>
      </c>
      <c r="F34" s="159">
        <v>0</v>
      </c>
      <c r="G34" s="160">
        <v>0</v>
      </c>
      <c r="H34" s="159">
        <v>0</v>
      </c>
      <c r="I34" s="160">
        <v>0</v>
      </c>
      <c r="J34" s="159">
        <v>0</v>
      </c>
      <c r="K34" s="160">
        <v>0</v>
      </c>
      <c r="L34" s="161">
        <v>6</v>
      </c>
      <c r="M34" s="162" t="s">
        <v>15</v>
      </c>
      <c r="N34" s="276" t="s">
        <v>105</v>
      </c>
    </row>
    <row r="35" spans="1:14" s="67" customFormat="1" ht="13.5" thickBot="1">
      <c r="A35" s="274"/>
      <c r="B35" s="157" t="s">
        <v>17</v>
      </c>
      <c r="C35" s="158">
        <f t="shared" si="0"/>
        <v>958460</v>
      </c>
      <c r="D35" s="159">
        <v>0</v>
      </c>
      <c r="E35" s="160">
        <v>0</v>
      </c>
      <c r="F35" s="159">
        <v>0</v>
      </c>
      <c r="G35" s="160">
        <v>0</v>
      </c>
      <c r="H35" s="159">
        <v>0</v>
      </c>
      <c r="I35" s="160">
        <v>0</v>
      </c>
      <c r="J35" s="159">
        <v>0</v>
      </c>
      <c r="K35" s="160">
        <v>0</v>
      </c>
      <c r="L35" s="161">
        <v>958460</v>
      </c>
      <c r="M35" s="162" t="s">
        <v>18</v>
      </c>
      <c r="N35" s="276"/>
    </row>
    <row r="36" spans="1:14" s="67" customFormat="1" ht="13.5" thickBot="1">
      <c r="A36" s="274"/>
      <c r="B36" s="157" t="s">
        <v>19</v>
      </c>
      <c r="C36" s="158">
        <f t="shared" si="0"/>
        <v>646360</v>
      </c>
      <c r="D36" s="159">
        <v>0</v>
      </c>
      <c r="E36" s="160">
        <v>0</v>
      </c>
      <c r="F36" s="159">
        <v>0</v>
      </c>
      <c r="G36" s="160">
        <v>0</v>
      </c>
      <c r="H36" s="159">
        <v>0</v>
      </c>
      <c r="I36" s="160">
        <v>0</v>
      </c>
      <c r="J36" s="159">
        <v>0</v>
      </c>
      <c r="K36" s="160">
        <v>0</v>
      </c>
      <c r="L36" s="161">
        <v>646360</v>
      </c>
      <c r="M36" s="162" t="s">
        <v>20</v>
      </c>
      <c r="N36" s="276"/>
    </row>
    <row r="37" spans="1:14" s="67" customFormat="1" ht="13.5" thickBot="1">
      <c r="A37" s="277" t="s">
        <v>98</v>
      </c>
      <c r="B37" s="111" t="s">
        <v>14</v>
      </c>
      <c r="C37" s="163">
        <f t="shared" si="0"/>
        <v>5</v>
      </c>
      <c r="D37" s="164">
        <v>0</v>
      </c>
      <c r="E37" s="165">
        <v>0</v>
      </c>
      <c r="F37" s="165">
        <v>0</v>
      </c>
      <c r="G37" s="165">
        <v>0</v>
      </c>
      <c r="H37" s="164">
        <v>0</v>
      </c>
      <c r="I37" s="165">
        <v>0</v>
      </c>
      <c r="J37" s="164">
        <v>0</v>
      </c>
      <c r="K37" s="165">
        <v>0</v>
      </c>
      <c r="L37" s="166">
        <v>5</v>
      </c>
      <c r="M37" s="109" t="s">
        <v>15</v>
      </c>
      <c r="N37" s="278" t="s">
        <v>99</v>
      </c>
    </row>
    <row r="38" spans="1:14" s="67" customFormat="1" ht="13.5" thickBot="1">
      <c r="A38" s="277"/>
      <c r="B38" s="111" t="s">
        <v>17</v>
      </c>
      <c r="C38" s="163">
        <f t="shared" si="0"/>
        <v>714512</v>
      </c>
      <c r="D38" s="164">
        <v>0</v>
      </c>
      <c r="E38" s="165">
        <v>0</v>
      </c>
      <c r="F38" s="165">
        <v>0</v>
      </c>
      <c r="G38" s="165">
        <v>0</v>
      </c>
      <c r="H38" s="164">
        <v>0</v>
      </c>
      <c r="I38" s="165">
        <v>0</v>
      </c>
      <c r="J38" s="164">
        <v>0</v>
      </c>
      <c r="K38" s="165">
        <v>0</v>
      </c>
      <c r="L38" s="166">
        <v>714512</v>
      </c>
      <c r="M38" s="109" t="s">
        <v>18</v>
      </c>
      <c r="N38" s="278"/>
    </row>
    <row r="39" spans="1:14" s="67" customFormat="1">
      <c r="A39" s="319"/>
      <c r="B39" s="112" t="s">
        <v>19</v>
      </c>
      <c r="C39" s="167">
        <f t="shared" si="0"/>
        <v>499540</v>
      </c>
      <c r="D39" s="168">
        <v>0</v>
      </c>
      <c r="E39" s="169">
        <v>0</v>
      </c>
      <c r="F39" s="169">
        <v>0</v>
      </c>
      <c r="G39" s="169">
        <v>0</v>
      </c>
      <c r="H39" s="168">
        <v>0</v>
      </c>
      <c r="I39" s="169">
        <v>0</v>
      </c>
      <c r="J39" s="168">
        <v>0</v>
      </c>
      <c r="K39" s="169">
        <v>0</v>
      </c>
      <c r="L39" s="170">
        <v>499540</v>
      </c>
      <c r="M39" s="110" t="s">
        <v>20</v>
      </c>
      <c r="N39" s="318"/>
    </row>
    <row r="40" spans="1:14" s="67" customFormat="1" ht="13.5" thickBot="1">
      <c r="A40" s="316" t="s">
        <v>100</v>
      </c>
      <c r="B40" s="217" t="s">
        <v>14</v>
      </c>
      <c r="C40" s="218">
        <f t="shared" si="0"/>
        <v>5</v>
      </c>
      <c r="D40" s="219">
        <v>0</v>
      </c>
      <c r="E40" s="220">
        <v>0</v>
      </c>
      <c r="F40" s="219">
        <v>0</v>
      </c>
      <c r="G40" s="220">
        <v>0</v>
      </c>
      <c r="H40" s="219">
        <v>0</v>
      </c>
      <c r="I40" s="219">
        <v>0</v>
      </c>
      <c r="J40" s="219">
        <v>0</v>
      </c>
      <c r="K40" s="220">
        <v>0</v>
      </c>
      <c r="L40" s="221">
        <v>5</v>
      </c>
      <c r="M40" s="222" t="s">
        <v>15</v>
      </c>
      <c r="N40" s="317" t="s">
        <v>101</v>
      </c>
    </row>
    <row r="41" spans="1:14" s="67" customFormat="1" ht="13.5" thickBot="1">
      <c r="A41" s="274"/>
      <c r="B41" s="157" t="s">
        <v>17</v>
      </c>
      <c r="C41" s="158">
        <f t="shared" si="0"/>
        <v>791954</v>
      </c>
      <c r="D41" s="159">
        <v>0</v>
      </c>
      <c r="E41" s="160">
        <v>0</v>
      </c>
      <c r="F41" s="159">
        <v>0</v>
      </c>
      <c r="G41" s="160">
        <v>0</v>
      </c>
      <c r="H41" s="159">
        <v>0</v>
      </c>
      <c r="I41" s="159">
        <v>0</v>
      </c>
      <c r="J41" s="159">
        <v>0</v>
      </c>
      <c r="K41" s="160">
        <v>0</v>
      </c>
      <c r="L41" s="161">
        <v>791954</v>
      </c>
      <c r="M41" s="162" t="s">
        <v>18</v>
      </c>
      <c r="N41" s="276"/>
    </row>
    <row r="42" spans="1:14" s="67" customFormat="1" ht="13.5" thickBot="1">
      <c r="A42" s="274"/>
      <c r="B42" s="157" t="s">
        <v>19</v>
      </c>
      <c r="C42" s="158">
        <f t="shared" si="0"/>
        <v>530618</v>
      </c>
      <c r="D42" s="159">
        <v>0</v>
      </c>
      <c r="E42" s="160">
        <v>0</v>
      </c>
      <c r="F42" s="159">
        <v>0</v>
      </c>
      <c r="G42" s="160">
        <v>0</v>
      </c>
      <c r="H42" s="159">
        <v>0</v>
      </c>
      <c r="I42" s="159">
        <v>0</v>
      </c>
      <c r="J42" s="159">
        <v>0</v>
      </c>
      <c r="K42" s="160">
        <v>0</v>
      </c>
      <c r="L42" s="161">
        <v>530618</v>
      </c>
      <c r="M42" s="162" t="s">
        <v>20</v>
      </c>
      <c r="N42" s="276"/>
    </row>
    <row r="43" spans="1:14" s="67" customFormat="1" ht="13.5" thickBot="1">
      <c r="A43" s="277" t="s">
        <v>102</v>
      </c>
      <c r="B43" s="111" t="s">
        <v>14</v>
      </c>
      <c r="C43" s="163">
        <f t="shared" si="0"/>
        <v>7</v>
      </c>
      <c r="D43" s="165">
        <v>0</v>
      </c>
      <c r="E43" s="165">
        <v>0</v>
      </c>
      <c r="F43" s="165">
        <v>0</v>
      </c>
      <c r="G43" s="165">
        <v>0</v>
      </c>
      <c r="H43" s="164">
        <v>0</v>
      </c>
      <c r="I43" s="166">
        <v>0</v>
      </c>
      <c r="J43" s="166">
        <v>0</v>
      </c>
      <c r="K43" s="166">
        <v>0</v>
      </c>
      <c r="L43" s="166">
        <v>7</v>
      </c>
      <c r="M43" s="109" t="s">
        <v>15</v>
      </c>
      <c r="N43" s="278" t="s">
        <v>103</v>
      </c>
    </row>
    <row r="44" spans="1:14" s="67" customFormat="1" ht="13.5" thickBot="1">
      <c r="A44" s="277"/>
      <c r="B44" s="111" t="s">
        <v>17</v>
      </c>
      <c r="C44" s="163">
        <f t="shared" si="0"/>
        <v>1039489</v>
      </c>
      <c r="D44" s="165">
        <v>0</v>
      </c>
      <c r="E44" s="165">
        <v>0</v>
      </c>
      <c r="F44" s="165">
        <v>0</v>
      </c>
      <c r="G44" s="165">
        <v>0</v>
      </c>
      <c r="H44" s="164">
        <v>0</v>
      </c>
      <c r="I44" s="166">
        <v>0</v>
      </c>
      <c r="J44" s="166">
        <v>0</v>
      </c>
      <c r="K44" s="166">
        <v>0</v>
      </c>
      <c r="L44" s="166">
        <v>1039489</v>
      </c>
      <c r="M44" s="109" t="s">
        <v>18</v>
      </c>
      <c r="N44" s="278"/>
    </row>
    <row r="45" spans="1:14" s="67" customFormat="1">
      <c r="A45" s="319"/>
      <c r="B45" s="112" t="s">
        <v>19</v>
      </c>
      <c r="C45" s="167">
        <f t="shared" si="0"/>
        <v>677839</v>
      </c>
      <c r="D45" s="169">
        <v>0</v>
      </c>
      <c r="E45" s="169">
        <v>0</v>
      </c>
      <c r="F45" s="169">
        <v>0</v>
      </c>
      <c r="G45" s="169">
        <v>0</v>
      </c>
      <c r="H45" s="168">
        <v>0</v>
      </c>
      <c r="I45" s="170">
        <v>0</v>
      </c>
      <c r="J45" s="170">
        <v>0</v>
      </c>
      <c r="K45" s="170">
        <v>0</v>
      </c>
      <c r="L45" s="170">
        <v>677839</v>
      </c>
      <c r="M45" s="110" t="s">
        <v>20</v>
      </c>
      <c r="N45" s="318"/>
    </row>
    <row r="46" spans="1:14" ht="13.5" thickBot="1">
      <c r="A46" s="320" t="s">
        <v>9</v>
      </c>
      <c r="B46" s="224" t="s">
        <v>14</v>
      </c>
      <c r="C46" s="225">
        <f t="shared" si="0"/>
        <v>70</v>
      </c>
      <c r="D46" s="225">
        <f t="shared" ref="D46:K46" si="1">SUM(D10,D13,D16,D19,D22,D25,D28,D31,D34,D37,D40,D43)</f>
        <v>0</v>
      </c>
      <c r="E46" s="225">
        <f t="shared" si="1"/>
        <v>0</v>
      </c>
      <c r="F46" s="225">
        <f t="shared" si="1"/>
        <v>0</v>
      </c>
      <c r="G46" s="225">
        <f t="shared" si="1"/>
        <v>0</v>
      </c>
      <c r="H46" s="225">
        <f t="shared" si="1"/>
        <v>0</v>
      </c>
      <c r="I46" s="225">
        <f t="shared" si="1"/>
        <v>0</v>
      </c>
      <c r="J46" s="225">
        <f t="shared" si="1"/>
        <v>0</v>
      </c>
      <c r="K46" s="225">
        <f t="shared" si="1"/>
        <v>0</v>
      </c>
      <c r="L46" s="225">
        <f>SUM(L10,L13,L16,L19,L22,L25,L28,L31,L34,L37,L40,L43)</f>
        <v>70</v>
      </c>
      <c r="M46" s="226" t="s">
        <v>15</v>
      </c>
      <c r="N46" s="323" t="s">
        <v>2</v>
      </c>
    </row>
    <row r="47" spans="1:14" ht="13.5" thickBot="1">
      <c r="A47" s="321"/>
      <c r="B47" s="227" t="s">
        <v>17</v>
      </c>
      <c r="C47" s="228">
        <f t="shared" si="0"/>
        <v>10970255</v>
      </c>
      <c r="D47" s="228">
        <f t="shared" ref="D47:K47" si="2">SUM(D11,D14,D17,D20,D23,D26,D29,D32,D35,D38,D41,D44)</f>
        <v>0</v>
      </c>
      <c r="E47" s="228">
        <f t="shared" si="2"/>
        <v>0</v>
      </c>
      <c r="F47" s="228">
        <f t="shared" si="2"/>
        <v>0</v>
      </c>
      <c r="G47" s="228">
        <f t="shared" si="2"/>
        <v>0</v>
      </c>
      <c r="H47" s="228">
        <f t="shared" si="2"/>
        <v>0</v>
      </c>
      <c r="I47" s="228">
        <f t="shared" si="2"/>
        <v>0</v>
      </c>
      <c r="J47" s="228">
        <f t="shared" si="2"/>
        <v>0</v>
      </c>
      <c r="K47" s="228">
        <f t="shared" si="2"/>
        <v>0</v>
      </c>
      <c r="L47" s="228">
        <f>SUM(L11,L14,L17,L20,L23,L26,L29,L32,L35,L38,L41,L44)</f>
        <v>10970255</v>
      </c>
      <c r="M47" s="229" t="s">
        <v>18</v>
      </c>
      <c r="N47" s="324"/>
    </row>
    <row r="48" spans="1:14">
      <c r="A48" s="322"/>
      <c r="B48" s="230" t="s">
        <v>19</v>
      </c>
      <c r="C48" s="231">
        <f t="shared" si="0"/>
        <v>7164235</v>
      </c>
      <c r="D48" s="231">
        <f t="shared" ref="D48:K48" si="3">SUM(D12,D15,D18,D21,D24,D27,D30,D33,D36,D39,D42,D45)</f>
        <v>0</v>
      </c>
      <c r="E48" s="231">
        <f t="shared" si="3"/>
        <v>0</v>
      </c>
      <c r="F48" s="231">
        <f t="shared" si="3"/>
        <v>0</v>
      </c>
      <c r="G48" s="231">
        <f t="shared" si="3"/>
        <v>0</v>
      </c>
      <c r="H48" s="231">
        <f t="shared" si="3"/>
        <v>0</v>
      </c>
      <c r="I48" s="231">
        <f t="shared" si="3"/>
        <v>0</v>
      </c>
      <c r="J48" s="231">
        <f t="shared" si="3"/>
        <v>0</v>
      </c>
      <c r="K48" s="231">
        <f t="shared" si="3"/>
        <v>0</v>
      </c>
      <c r="L48" s="231">
        <f>SUM(L12,L15,L18,L21,L24,L27,L30,L33,L36,L39,L42,L45)</f>
        <v>7164235</v>
      </c>
      <c r="M48" s="232" t="s">
        <v>20</v>
      </c>
      <c r="N48" s="325"/>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customFormat="1"/>
    <row r="66" customFormat="1"/>
    <row r="67" customFormat="1"/>
    <row r="68" customFormat="1"/>
    <row r="69" customFormat="1"/>
    <row r="70" customFormat="1"/>
  </sheetData>
  <mergeCells count="36">
    <mergeCell ref="A46:A48"/>
    <mergeCell ref="N46:N48"/>
    <mergeCell ref="A37:A39"/>
    <mergeCell ref="N37:N39"/>
    <mergeCell ref="A40:A42"/>
    <mergeCell ref="N40:N42"/>
    <mergeCell ref="A43:A45"/>
    <mergeCell ref="N43:N45"/>
    <mergeCell ref="A28:A30"/>
    <mergeCell ref="N28:N30"/>
    <mergeCell ref="A31:A33"/>
    <mergeCell ref="N31:N33"/>
    <mergeCell ref="A34:A36"/>
    <mergeCell ref="N34:N36"/>
    <mergeCell ref="A19:A21"/>
    <mergeCell ref="N19:N21"/>
    <mergeCell ref="A22:A24"/>
    <mergeCell ref="N22:N24"/>
    <mergeCell ref="A25:A27"/>
    <mergeCell ref="N25:N27"/>
    <mergeCell ref="A10:A12"/>
    <mergeCell ref="N10:N12"/>
    <mergeCell ref="A13:A15"/>
    <mergeCell ref="N13:N15"/>
    <mergeCell ref="A16:A18"/>
    <mergeCell ref="N16:N18"/>
    <mergeCell ref="A7:A9"/>
    <mergeCell ref="B7:B9"/>
    <mergeCell ref="C7:L7"/>
    <mergeCell ref="M7:M9"/>
    <mergeCell ref="N7:N9"/>
    <mergeCell ref="A1:N1"/>
    <mergeCell ref="A2:N2"/>
    <mergeCell ref="A3:N3"/>
    <mergeCell ref="A4:N4"/>
    <mergeCell ref="A5:N5"/>
  </mergeCells>
  <printOptions horizontalCentered="1"/>
  <pageMargins left="0" right="0" top="0.39370078740157483" bottom="0" header="0.31496062992125984" footer="0.31496062992125984"/>
  <pageSetup paperSize="9" scale="8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O70"/>
  <sheetViews>
    <sheetView view="pageBreakPreview" zoomScaleNormal="100" zoomScaleSheetLayoutView="100" workbookViewId="0">
      <selection activeCell="C7" sqref="C7:L7"/>
    </sheetView>
  </sheetViews>
  <sheetFormatPr defaultRowHeight="12.75"/>
  <cols>
    <col min="1" max="1" width="17.42578125" customWidth="1"/>
    <col min="2" max="2" width="14.28515625" customWidth="1"/>
    <col min="3" max="3" width="11.7109375" style="64" customWidth="1"/>
    <col min="4" max="12" width="9.85546875" customWidth="1"/>
    <col min="13" max="13" width="11.7109375" customWidth="1"/>
    <col min="14" max="14" width="18.140625" customWidth="1"/>
    <col min="15" max="15" width="16" hidden="1" customWidth="1"/>
    <col min="16" max="16" width="1.28515625" customWidth="1"/>
    <col min="17" max="17" width="8.85546875" customWidth="1"/>
  </cols>
  <sheetData>
    <row r="1" spans="1:14" s="28" customFormat="1" ht="12" customHeight="1">
      <c r="A1" s="261"/>
      <c r="B1" s="261"/>
      <c r="C1" s="261"/>
      <c r="D1" s="261"/>
      <c r="E1" s="261"/>
      <c r="F1" s="261"/>
      <c r="G1" s="261"/>
      <c r="H1" s="261"/>
      <c r="I1" s="261"/>
      <c r="J1" s="261"/>
      <c r="K1" s="261"/>
      <c r="L1" s="261"/>
      <c r="M1" s="261"/>
      <c r="N1" s="261"/>
    </row>
    <row r="2" spans="1:14" s="64" customFormat="1" ht="18">
      <c r="A2" s="262" t="s">
        <v>79</v>
      </c>
      <c r="B2" s="262"/>
      <c r="C2" s="262"/>
      <c r="D2" s="262"/>
      <c r="E2" s="262"/>
      <c r="F2" s="262"/>
      <c r="G2" s="262"/>
      <c r="H2" s="262"/>
      <c r="I2" s="262"/>
      <c r="J2" s="262"/>
      <c r="K2" s="262"/>
      <c r="L2" s="262"/>
      <c r="M2" s="262"/>
      <c r="N2" s="262"/>
    </row>
    <row r="3" spans="1:14" s="64" customFormat="1" ht="15.75" customHeight="1">
      <c r="A3" s="263" t="s">
        <v>180</v>
      </c>
      <c r="B3" s="263"/>
      <c r="C3" s="263"/>
      <c r="D3" s="263"/>
      <c r="E3" s="263"/>
      <c r="F3" s="263"/>
      <c r="G3" s="263"/>
      <c r="H3" s="263"/>
      <c r="I3" s="263"/>
      <c r="J3" s="263"/>
      <c r="K3" s="263"/>
      <c r="L3" s="263"/>
      <c r="M3" s="263"/>
      <c r="N3" s="263"/>
    </row>
    <row r="4" spans="1:14" s="64" customFormat="1" ht="14.25" customHeight="1">
      <c r="A4" s="264">
        <v>2023</v>
      </c>
      <c r="B4" s="264"/>
      <c r="C4" s="264"/>
      <c r="D4" s="264"/>
      <c r="E4" s="264"/>
      <c r="F4" s="264"/>
      <c r="G4" s="264"/>
      <c r="H4" s="264"/>
      <c r="I4" s="264"/>
      <c r="J4" s="264"/>
      <c r="K4" s="264"/>
      <c r="L4" s="264"/>
      <c r="M4" s="264"/>
      <c r="N4" s="264"/>
    </row>
    <row r="5" spans="1:14" s="64" customFormat="1" ht="13.5" customHeight="1">
      <c r="A5" s="265" t="s">
        <v>290</v>
      </c>
      <c r="B5" s="265"/>
      <c r="C5" s="265"/>
      <c r="D5" s="265"/>
      <c r="E5" s="265"/>
      <c r="F5" s="265"/>
      <c r="G5" s="265"/>
      <c r="H5" s="265"/>
      <c r="I5" s="265"/>
      <c r="J5" s="265"/>
      <c r="K5" s="265"/>
      <c r="L5" s="265"/>
      <c r="M5" s="265"/>
      <c r="N5" s="265"/>
    </row>
    <row r="6" spans="1:14" s="64" customFormat="1" ht="15.75">
      <c r="A6" s="1" t="s">
        <v>189</v>
      </c>
      <c r="B6" s="65"/>
      <c r="C6" s="65"/>
      <c r="D6" s="65"/>
      <c r="E6" s="65"/>
      <c r="F6" s="65"/>
      <c r="G6" s="65"/>
      <c r="H6" s="65"/>
      <c r="I6" s="65"/>
      <c r="J6" s="65"/>
      <c r="K6" s="65"/>
      <c r="L6" s="31"/>
      <c r="M6" s="65"/>
      <c r="N6" s="30" t="s">
        <v>242</v>
      </c>
    </row>
    <row r="7" spans="1:14" s="64" customFormat="1" ht="18" customHeight="1">
      <c r="A7" s="266" t="s">
        <v>80</v>
      </c>
      <c r="B7" s="266" t="s">
        <v>118</v>
      </c>
      <c r="C7" s="269" t="s">
        <v>120</v>
      </c>
      <c r="D7" s="269"/>
      <c r="E7" s="269"/>
      <c r="F7" s="269"/>
      <c r="G7" s="269"/>
      <c r="H7" s="269"/>
      <c r="I7" s="269"/>
      <c r="J7" s="269"/>
      <c r="K7" s="269"/>
      <c r="L7" s="269"/>
      <c r="M7" s="270" t="s">
        <v>119</v>
      </c>
      <c r="N7" s="270" t="s">
        <v>81</v>
      </c>
    </row>
    <row r="8" spans="1:14" s="66" customFormat="1" ht="29.25" customHeight="1">
      <c r="A8" s="267"/>
      <c r="B8" s="267"/>
      <c r="C8" s="75" t="s">
        <v>179</v>
      </c>
      <c r="D8" s="75" t="s">
        <v>3</v>
      </c>
      <c r="E8" s="75" t="s">
        <v>78</v>
      </c>
      <c r="F8" s="75" t="s">
        <v>77</v>
      </c>
      <c r="G8" s="75" t="s">
        <v>4</v>
      </c>
      <c r="H8" s="75" t="s">
        <v>76</v>
      </c>
      <c r="I8" s="75" t="s">
        <v>5</v>
      </c>
      <c r="J8" s="75" t="s">
        <v>75</v>
      </c>
      <c r="K8" s="75" t="s">
        <v>6</v>
      </c>
      <c r="L8" s="75" t="s">
        <v>7</v>
      </c>
      <c r="M8" s="271"/>
      <c r="N8" s="271"/>
    </row>
    <row r="9" spans="1:14" s="66" customFormat="1" ht="24.75" customHeight="1">
      <c r="A9" s="268"/>
      <c r="B9" s="268"/>
      <c r="C9" s="98" t="s">
        <v>9</v>
      </c>
      <c r="D9" s="76" t="s">
        <v>209</v>
      </c>
      <c r="E9" s="76" t="s">
        <v>208</v>
      </c>
      <c r="F9" s="76" t="s">
        <v>207</v>
      </c>
      <c r="G9" s="76" t="s">
        <v>10</v>
      </c>
      <c r="H9" s="76" t="s">
        <v>205</v>
      </c>
      <c r="I9" s="76" t="s">
        <v>204</v>
      </c>
      <c r="J9" s="76" t="s">
        <v>206</v>
      </c>
      <c r="K9" s="76" t="s">
        <v>11</v>
      </c>
      <c r="L9" s="76" t="s">
        <v>12</v>
      </c>
      <c r="M9" s="272"/>
      <c r="N9" s="272"/>
    </row>
    <row r="10" spans="1:14" s="67" customFormat="1" ht="13.5" thickBot="1">
      <c r="A10" s="273" t="s">
        <v>82</v>
      </c>
      <c r="B10" s="151" t="s">
        <v>14</v>
      </c>
      <c r="C10" s="152">
        <f>SUM(D10:L10)</f>
        <v>134</v>
      </c>
      <c r="D10" s="153">
        <v>14</v>
      </c>
      <c r="E10" s="154">
        <v>0</v>
      </c>
      <c r="F10" s="153">
        <v>14</v>
      </c>
      <c r="G10" s="154">
        <v>0</v>
      </c>
      <c r="H10" s="153">
        <v>7</v>
      </c>
      <c r="I10" s="154">
        <v>88</v>
      </c>
      <c r="J10" s="153">
        <v>11</v>
      </c>
      <c r="K10" s="154">
        <v>0</v>
      </c>
      <c r="L10" s="155">
        <v>0</v>
      </c>
      <c r="M10" s="156" t="s">
        <v>15</v>
      </c>
      <c r="N10" s="275" t="s">
        <v>83</v>
      </c>
    </row>
    <row r="11" spans="1:14" s="67" customFormat="1" ht="13.5" thickBot="1">
      <c r="A11" s="274"/>
      <c r="B11" s="157" t="s">
        <v>17</v>
      </c>
      <c r="C11" s="158">
        <f t="shared" ref="C11:C48" si="0">SUM(D11:L11)</f>
        <v>4896960</v>
      </c>
      <c r="D11" s="159">
        <v>45399</v>
      </c>
      <c r="E11" s="160">
        <v>0</v>
      </c>
      <c r="F11" s="159">
        <v>882564</v>
      </c>
      <c r="G11" s="160">
        <v>0</v>
      </c>
      <c r="H11" s="159">
        <v>200160</v>
      </c>
      <c r="I11" s="160">
        <v>3594142</v>
      </c>
      <c r="J11" s="159">
        <v>174695</v>
      </c>
      <c r="K11" s="160">
        <v>0</v>
      </c>
      <c r="L11" s="161">
        <v>0</v>
      </c>
      <c r="M11" s="162" t="s">
        <v>18</v>
      </c>
      <c r="N11" s="276"/>
    </row>
    <row r="12" spans="1:14" s="67" customFormat="1" ht="13.5" thickBot="1">
      <c r="A12" s="274"/>
      <c r="B12" s="157" t="s">
        <v>19</v>
      </c>
      <c r="C12" s="158">
        <f t="shared" si="0"/>
        <v>2356255</v>
      </c>
      <c r="D12" s="159">
        <v>18529</v>
      </c>
      <c r="E12" s="160">
        <v>0</v>
      </c>
      <c r="F12" s="159">
        <v>293997</v>
      </c>
      <c r="G12" s="160">
        <v>0</v>
      </c>
      <c r="H12" s="159">
        <v>113619</v>
      </c>
      <c r="I12" s="160">
        <v>1838366</v>
      </c>
      <c r="J12" s="159">
        <v>91744</v>
      </c>
      <c r="K12" s="160">
        <v>0</v>
      </c>
      <c r="L12" s="161">
        <v>0</v>
      </c>
      <c r="M12" s="162" t="s">
        <v>20</v>
      </c>
      <c r="N12" s="276"/>
    </row>
    <row r="13" spans="1:14" s="67" customFormat="1" ht="13.5" thickBot="1">
      <c r="A13" s="277" t="s">
        <v>84</v>
      </c>
      <c r="B13" s="111" t="s">
        <v>14</v>
      </c>
      <c r="C13" s="163">
        <f t="shared" si="0"/>
        <v>129</v>
      </c>
      <c r="D13" s="164">
        <v>10</v>
      </c>
      <c r="E13" s="165">
        <v>0</v>
      </c>
      <c r="F13" s="164">
        <v>14</v>
      </c>
      <c r="G13" s="165">
        <v>0</v>
      </c>
      <c r="H13" s="164">
        <v>9</v>
      </c>
      <c r="I13" s="165">
        <v>89</v>
      </c>
      <c r="J13" s="164">
        <v>7</v>
      </c>
      <c r="K13" s="165">
        <v>0</v>
      </c>
      <c r="L13" s="166">
        <v>0</v>
      </c>
      <c r="M13" s="109" t="s">
        <v>15</v>
      </c>
      <c r="N13" s="278" t="s">
        <v>85</v>
      </c>
    </row>
    <row r="14" spans="1:14" s="67" customFormat="1" ht="13.5" thickBot="1">
      <c r="A14" s="277"/>
      <c r="B14" s="111" t="s">
        <v>17</v>
      </c>
      <c r="C14" s="163">
        <f t="shared" si="0"/>
        <v>5527084</v>
      </c>
      <c r="D14" s="164">
        <v>65529</v>
      </c>
      <c r="E14" s="165">
        <v>0</v>
      </c>
      <c r="F14" s="164">
        <v>842025</v>
      </c>
      <c r="G14" s="165">
        <v>0</v>
      </c>
      <c r="H14" s="164">
        <v>281153</v>
      </c>
      <c r="I14" s="165">
        <v>4268453</v>
      </c>
      <c r="J14" s="164">
        <v>69924</v>
      </c>
      <c r="K14" s="165">
        <v>0</v>
      </c>
      <c r="L14" s="166">
        <v>0</v>
      </c>
      <c r="M14" s="109" t="s">
        <v>18</v>
      </c>
      <c r="N14" s="278"/>
    </row>
    <row r="15" spans="1:14" s="67" customFormat="1" ht="13.5" thickBot="1">
      <c r="A15" s="277"/>
      <c r="B15" s="111" t="s">
        <v>19</v>
      </c>
      <c r="C15" s="163">
        <f t="shared" si="0"/>
        <v>2639345</v>
      </c>
      <c r="D15" s="164">
        <v>27850</v>
      </c>
      <c r="E15" s="165">
        <v>0</v>
      </c>
      <c r="F15" s="164">
        <v>281250</v>
      </c>
      <c r="G15" s="165">
        <v>0</v>
      </c>
      <c r="H15" s="164">
        <v>163497</v>
      </c>
      <c r="I15" s="165">
        <v>2135098</v>
      </c>
      <c r="J15" s="164">
        <v>31650</v>
      </c>
      <c r="K15" s="165">
        <v>0</v>
      </c>
      <c r="L15" s="166">
        <v>0</v>
      </c>
      <c r="M15" s="109" t="s">
        <v>20</v>
      </c>
      <c r="N15" s="278"/>
    </row>
    <row r="16" spans="1:14" s="67" customFormat="1" ht="13.5" thickBot="1">
      <c r="A16" s="274" t="s">
        <v>86</v>
      </c>
      <c r="B16" s="157" t="s">
        <v>14</v>
      </c>
      <c r="C16" s="158">
        <f t="shared" si="0"/>
        <v>144</v>
      </c>
      <c r="D16" s="159">
        <v>13</v>
      </c>
      <c r="E16" s="160">
        <v>0</v>
      </c>
      <c r="F16" s="159">
        <v>14</v>
      </c>
      <c r="G16" s="160">
        <v>0</v>
      </c>
      <c r="H16" s="159">
        <v>9</v>
      </c>
      <c r="I16" s="160">
        <v>95</v>
      </c>
      <c r="J16" s="159">
        <v>13</v>
      </c>
      <c r="K16" s="160">
        <v>0</v>
      </c>
      <c r="L16" s="161">
        <v>0</v>
      </c>
      <c r="M16" s="162" t="s">
        <v>15</v>
      </c>
      <c r="N16" s="276" t="s">
        <v>87</v>
      </c>
    </row>
    <row r="17" spans="1:14" s="67" customFormat="1" ht="13.5" thickBot="1">
      <c r="A17" s="274"/>
      <c r="B17" s="157" t="s">
        <v>17</v>
      </c>
      <c r="C17" s="158">
        <f t="shared" si="0"/>
        <v>5733871</v>
      </c>
      <c r="D17" s="159">
        <v>39853</v>
      </c>
      <c r="E17" s="160">
        <v>0</v>
      </c>
      <c r="F17" s="159">
        <v>876690</v>
      </c>
      <c r="G17" s="160">
        <v>0</v>
      </c>
      <c r="H17" s="159">
        <v>241815</v>
      </c>
      <c r="I17" s="160">
        <v>4362743</v>
      </c>
      <c r="J17" s="159">
        <v>212770</v>
      </c>
      <c r="K17" s="160">
        <v>0</v>
      </c>
      <c r="L17" s="161">
        <v>0</v>
      </c>
      <c r="M17" s="162" t="s">
        <v>18</v>
      </c>
      <c r="N17" s="276"/>
    </row>
    <row r="18" spans="1:14" s="67" customFormat="1" ht="13.5" thickBot="1">
      <c r="A18" s="274"/>
      <c r="B18" s="157" t="s">
        <v>19</v>
      </c>
      <c r="C18" s="158">
        <f t="shared" si="0"/>
        <v>2722562</v>
      </c>
      <c r="D18" s="159">
        <v>14128</v>
      </c>
      <c r="E18" s="160">
        <v>0</v>
      </c>
      <c r="F18" s="159">
        <v>282997</v>
      </c>
      <c r="G18" s="160">
        <v>0</v>
      </c>
      <c r="H18" s="159">
        <v>142114</v>
      </c>
      <c r="I18" s="160">
        <v>2179171</v>
      </c>
      <c r="J18" s="159">
        <v>104152</v>
      </c>
      <c r="K18" s="160">
        <v>0</v>
      </c>
      <c r="L18" s="161">
        <v>0</v>
      </c>
      <c r="M18" s="162" t="s">
        <v>20</v>
      </c>
      <c r="N18" s="276"/>
    </row>
    <row r="19" spans="1:14" s="67" customFormat="1" ht="13.5" thickBot="1">
      <c r="A19" s="277" t="s">
        <v>88</v>
      </c>
      <c r="B19" s="111" t="s">
        <v>14</v>
      </c>
      <c r="C19" s="163">
        <f t="shared" si="0"/>
        <v>144</v>
      </c>
      <c r="D19" s="164">
        <v>21</v>
      </c>
      <c r="E19" s="164">
        <v>0</v>
      </c>
      <c r="F19" s="164">
        <v>13</v>
      </c>
      <c r="G19" s="164">
        <v>0</v>
      </c>
      <c r="H19" s="164">
        <v>10</v>
      </c>
      <c r="I19" s="164">
        <v>92</v>
      </c>
      <c r="J19" s="164">
        <v>8</v>
      </c>
      <c r="K19" s="165">
        <v>0</v>
      </c>
      <c r="L19" s="166">
        <v>0</v>
      </c>
      <c r="M19" s="109" t="s">
        <v>15</v>
      </c>
      <c r="N19" s="278" t="s">
        <v>89</v>
      </c>
    </row>
    <row r="20" spans="1:14" s="67" customFormat="1" ht="13.5" thickBot="1">
      <c r="A20" s="277"/>
      <c r="B20" s="111" t="s">
        <v>17</v>
      </c>
      <c r="C20" s="163">
        <f t="shared" si="0"/>
        <v>5720023</v>
      </c>
      <c r="D20" s="164">
        <v>82114</v>
      </c>
      <c r="E20" s="164">
        <v>0</v>
      </c>
      <c r="F20" s="164">
        <v>742721</v>
      </c>
      <c r="G20" s="164">
        <v>0</v>
      </c>
      <c r="H20" s="164">
        <v>324025</v>
      </c>
      <c r="I20" s="164">
        <v>4492429</v>
      </c>
      <c r="J20" s="164">
        <v>78734</v>
      </c>
      <c r="K20" s="165">
        <v>0</v>
      </c>
      <c r="L20" s="166">
        <v>0</v>
      </c>
      <c r="M20" s="109" t="s">
        <v>18</v>
      </c>
      <c r="N20" s="278"/>
    </row>
    <row r="21" spans="1:14" s="67" customFormat="1" ht="13.5" thickBot="1">
      <c r="A21" s="277"/>
      <c r="B21" s="111" t="s">
        <v>19</v>
      </c>
      <c r="C21" s="163">
        <f t="shared" si="0"/>
        <v>2717967</v>
      </c>
      <c r="D21" s="164">
        <v>28735</v>
      </c>
      <c r="E21" s="164">
        <v>0</v>
      </c>
      <c r="F21" s="164">
        <v>248147</v>
      </c>
      <c r="G21" s="164">
        <v>0</v>
      </c>
      <c r="H21" s="164">
        <v>187968</v>
      </c>
      <c r="I21" s="164">
        <v>2216777</v>
      </c>
      <c r="J21" s="164">
        <v>36340</v>
      </c>
      <c r="K21" s="165">
        <v>0</v>
      </c>
      <c r="L21" s="166">
        <v>0</v>
      </c>
      <c r="M21" s="109" t="s">
        <v>20</v>
      </c>
      <c r="N21" s="278"/>
    </row>
    <row r="22" spans="1:14" s="67" customFormat="1" ht="13.5" thickBot="1">
      <c r="A22" s="274" t="s">
        <v>90</v>
      </c>
      <c r="B22" s="157" t="s">
        <v>14</v>
      </c>
      <c r="C22" s="158">
        <f t="shared" si="0"/>
        <v>140</v>
      </c>
      <c r="D22" s="159">
        <v>17</v>
      </c>
      <c r="E22" s="160">
        <v>0</v>
      </c>
      <c r="F22" s="159">
        <v>15</v>
      </c>
      <c r="G22" s="160">
        <v>0</v>
      </c>
      <c r="H22" s="159">
        <v>3</v>
      </c>
      <c r="I22" s="160">
        <v>97</v>
      </c>
      <c r="J22" s="159">
        <v>8</v>
      </c>
      <c r="K22" s="160">
        <v>0</v>
      </c>
      <c r="L22" s="161">
        <v>0</v>
      </c>
      <c r="M22" s="162" t="s">
        <v>15</v>
      </c>
      <c r="N22" s="276" t="s">
        <v>91</v>
      </c>
    </row>
    <row r="23" spans="1:14" s="67" customFormat="1" ht="13.5" thickBot="1">
      <c r="A23" s="274"/>
      <c r="B23" s="157" t="s">
        <v>17</v>
      </c>
      <c r="C23" s="158">
        <f t="shared" si="0"/>
        <v>5805744</v>
      </c>
      <c r="D23" s="159">
        <v>73028</v>
      </c>
      <c r="E23" s="160">
        <v>0</v>
      </c>
      <c r="F23" s="159">
        <v>855547</v>
      </c>
      <c r="G23" s="160">
        <v>0</v>
      </c>
      <c r="H23" s="159">
        <v>77018</v>
      </c>
      <c r="I23" s="160">
        <v>4688263</v>
      </c>
      <c r="J23" s="159">
        <v>111888</v>
      </c>
      <c r="K23" s="160">
        <v>0</v>
      </c>
      <c r="L23" s="161">
        <v>0</v>
      </c>
      <c r="M23" s="162" t="s">
        <v>18</v>
      </c>
      <c r="N23" s="276"/>
    </row>
    <row r="24" spans="1:14" s="67" customFormat="1" ht="13.5" thickBot="1">
      <c r="A24" s="274"/>
      <c r="B24" s="157" t="s">
        <v>19</v>
      </c>
      <c r="C24" s="158">
        <f t="shared" si="0"/>
        <v>2819746</v>
      </c>
      <c r="D24" s="159">
        <v>26920</v>
      </c>
      <c r="E24" s="160">
        <v>0</v>
      </c>
      <c r="F24" s="159">
        <v>308289</v>
      </c>
      <c r="G24" s="160">
        <v>0</v>
      </c>
      <c r="H24" s="159">
        <v>44196</v>
      </c>
      <c r="I24" s="160">
        <v>2387552</v>
      </c>
      <c r="J24" s="159">
        <v>52789</v>
      </c>
      <c r="K24" s="160">
        <v>0</v>
      </c>
      <c r="L24" s="161">
        <v>0</v>
      </c>
      <c r="M24" s="162" t="s">
        <v>20</v>
      </c>
      <c r="N24" s="276"/>
    </row>
    <row r="25" spans="1:14" s="67" customFormat="1" ht="13.5" thickBot="1">
      <c r="A25" s="277" t="s">
        <v>92</v>
      </c>
      <c r="B25" s="111" t="s">
        <v>14</v>
      </c>
      <c r="C25" s="163">
        <f t="shared" si="0"/>
        <v>116</v>
      </c>
      <c r="D25" s="165">
        <v>6</v>
      </c>
      <c r="E25" s="165">
        <v>0</v>
      </c>
      <c r="F25" s="165">
        <v>15</v>
      </c>
      <c r="G25" s="165">
        <v>0</v>
      </c>
      <c r="H25" s="165">
        <v>3</v>
      </c>
      <c r="I25" s="165">
        <v>88</v>
      </c>
      <c r="J25" s="165">
        <v>4</v>
      </c>
      <c r="K25" s="165">
        <v>0</v>
      </c>
      <c r="L25" s="166">
        <v>0</v>
      </c>
      <c r="M25" s="109" t="s">
        <v>15</v>
      </c>
      <c r="N25" s="278" t="s">
        <v>93</v>
      </c>
    </row>
    <row r="26" spans="1:14" s="67" customFormat="1" ht="13.5" thickBot="1">
      <c r="A26" s="277"/>
      <c r="B26" s="111" t="s">
        <v>17</v>
      </c>
      <c r="C26" s="163">
        <f t="shared" si="0"/>
        <v>11576031</v>
      </c>
      <c r="D26" s="165">
        <v>22375</v>
      </c>
      <c r="E26" s="165">
        <v>0</v>
      </c>
      <c r="F26" s="165">
        <v>6612343</v>
      </c>
      <c r="G26" s="165">
        <v>0</v>
      </c>
      <c r="H26" s="165">
        <v>86078</v>
      </c>
      <c r="I26" s="165">
        <v>4821377</v>
      </c>
      <c r="J26" s="165">
        <v>33858</v>
      </c>
      <c r="K26" s="165">
        <v>0</v>
      </c>
      <c r="L26" s="166">
        <v>0</v>
      </c>
      <c r="M26" s="109" t="s">
        <v>18</v>
      </c>
      <c r="N26" s="278"/>
    </row>
    <row r="27" spans="1:14" s="67" customFormat="1" ht="13.5" thickBot="1">
      <c r="A27" s="277"/>
      <c r="B27" s="111" t="s">
        <v>19</v>
      </c>
      <c r="C27" s="163">
        <f t="shared" si="0"/>
        <v>2583541</v>
      </c>
      <c r="D27" s="165">
        <v>9696</v>
      </c>
      <c r="E27" s="165">
        <v>0</v>
      </c>
      <c r="F27" s="165">
        <v>295919</v>
      </c>
      <c r="G27" s="165">
        <v>0</v>
      </c>
      <c r="H27" s="165">
        <v>48456</v>
      </c>
      <c r="I27" s="165">
        <v>2214766</v>
      </c>
      <c r="J27" s="165">
        <v>14704</v>
      </c>
      <c r="K27" s="165">
        <v>0</v>
      </c>
      <c r="L27" s="166">
        <v>0</v>
      </c>
      <c r="M27" s="109" t="s">
        <v>20</v>
      </c>
      <c r="N27" s="278"/>
    </row>
    <row r="28" spans="1:14" s="67" customFormat="1" ht="13.5" thickBot="1">
      <c r="A28" s="274" t="s">
        <v>94</v>
      </c>
      <c r="B28" s="157" t="s">
        <v>14</v>
      </c>
      <c r="C28" s="158">
        <f t="shared" si="0"/>
        <v>139</v>
      </c>
      <c r="D28" s="159">
        <v>22</v>
      </c>
      <c r="E28" s="160">
        <v>0</v>
      </c>
      <c r="F28" s="159">
        <v>10</v>
      </c>
      <c r="G28" s="160">
        <v>0</v>
      </c>
      <c r="H28" s="159">
        <v>9</v>
      </c>
      <c r="I28" s="160">
        <v>85</v>
      </c>
      <c r="J28" s="159">
        <v>13</v>
      </c>
      <c r="K28" s="160">
        <v>0</v>
      </c>
      <c r="L28" s="161">
        <v>0</v>
      </c>
      <c r="M28" s="162" t="s">
        <v>15</v>
      </c>
      <c r="N28" s="276" t="s">
        <v>95</v>
      </c>
    </row>
    <row r="29" spans="1:14" s="67" customFormat="1" ht="13.5" thickBot="1">
      <c r="A29" s="274"/>
      <c r="B29" s="157" t="s">
        <v>17</v>
      </c>
      <c r="C29" s="158">
        <f t="shared" si="0"/>
        <v>5579553</v>
      </c>
      <c r="D29" s="159">
        <v>132338</v>
      </c>
      <c r="E29" s="160">
        <v>0</v>
      </c>
      <c r="F29" s="159">
        <v>645374</v>
      </c>
      <c r="G29" s="160">
        <v>0</v>
      </c>
      <c r="H29" s="159">
        <v>286187</v>
      </c>
      <c r="I29" s="160">
        <v>4415107</v>
      </c>
      <c r="J29" s="159">
        <v>100547</v>
      </c>
      <c r="K29" s="160">
        <v>0</v>
      </c>
      <c r="L29" s="161">
        <v>0</v>
      </c>
      <c r="M29" s="162" t="s">
        <v>18</v>
      </c>
      <c r="N29" s="276"/>
    </row>
    <row r="30" spans="1:14" s="67" customFormat="1" ht="13.5" thickBot="1">
      <c r="A30" s="274"/>
      <c r="B30" s="157" t="s">
        <v>19</v>
      </c>
      <c r="C30" s="158">
        <f t="shared" si="0"/>
        <v>2692838</v>
      </c>
      <c r="D30" s="159">
        <v>55585</v>
      </c>
      <c r="E30" s="160">
        <v>0</v>
      </c>
      <c r="F30" s="159">
        <v>215120</v>
      </c>
      <c r="G30" s="160">
        <v>0</v>
      </c>
      <c r="H30" s="159">
        <v>159246</v>
      </c>
      <c r="I30" s="160">
        <v>2216785</v>
      </c>
      <c r="J30" s="159">
        <v>46102</v>
      </c>
      <c r="K30" s="160">
        <v>0</v>
      </c>
      <c r="L30" s="161">
        <v>0</v>
      </c>
      <c r="M30" s="162" t="s">
        <v>20</v>
      </c>
      <c r="N30" s="276"/>
    </row>
    <row r="31" spans="1:14" s="67" customFormat="1" ht="13.5" thickBot="1">
      <c r="A31" s="277" t="s">
        <v>96</v>
      </c>
      <c r="B31" s="111" t="s">
        <v>14</v>
      </c>
      <c r="C31" s="163">
        <f t="shared" si="0"/>
        <v>150</v>
      </c>
      <c r="D31" s="165">
        <v>24</v>
      </c>
      <c r="E31" s="165">
        <v>0</v>
      </c>
      <c r="F31" s="165">
        <v>12</v>
      </c>
      <c r="G31" s="165">
        <v>0</v>
      </c>
      <c r="H31" s="164">
        <v>6</v>
      </c>
      <c r="I31" s="166">
        <v>96</v>
      </c>
      <c r="J31" s="166">
        <v>12</v>
      </c>
      <c r="K31" s="166">
        <v>0</v>
      </c>
      <c r="L31" s="166">
        <v>0</v>
      </c>
      <c r="M31" s="109" t="s">
        <v>15</v>
      </c>
      <c r="N31" s="278" t="s">
        <v>97</v>
      </c>
    </row>
    <row r="32" spans="1:14" s="67" customFormat="1" ht="13.5" thickBot="1">
      <c r="A32" s="277"/>
      <c r="B32" s="111" t="s">
        <v>17</v>
      </c>
      <c r="C32" s="163">
        <f t="shared" si="0"/>
        <v>8127018</v>
      </c>
      <c r="D32" s="165">
        <v>434915</v>
      </c>
      <c r="E32" s="165">
        <v>0</v>
      </c>
      <c r="F32" s="165">
        <v>712823</v>
      </c>
      <c r="G32" s="165">
        <v>0</v>
      </c>
      <c r="H32" s="164">
        <v>195994</v>
      </c>
      <c r="I32" s="166">
        <v>6692990</v>
      </c>
      <c r="J32" s="166">
        <v>90296</v>
      </c>
      <c r="K32" s="166">
        <v>0</v>
      </c>
      <c r="L32" s="166">
        <v>0</v>
      </c>
      <c r="M32" s="109" t="s">
        <v>18</v>
      </c>
      <c r="N32" s="278"/>
    </row>
    <row r="33" spans="1:14" s="67" customFormat="1" ht="13.5" thickBot="1">
      <c r="A33" s="277"/>
      <c r="B33" s="111" t="s">
        <v>19</v>
      </c>
      <c r="C33" s="163">
        <f t="shared" si="0"/>
        <v>3355189</v>
      </c>
      <c r="D33" s="165">
        <v>230238</v>
      </c>
      <c r="E33" s="165">
        <v>0</v>
      </c>
      <c r="F33" s="165">
        <v>251986</v>
      </c>
      <c r="G33" s="165">
        <v>0</v>
      </c>
      <c r="H33" s="164">
        <v>112025</v>
      </c>
      <c r="I33" s="166">
        <v>2718437</v>
      </c>
      <c r="J33" s="166">
        <v>42503</v>
      </c>
      <c r="K33" s="166">
        <v>0</v>
      </c>
      <c r="L33" s="166">
        <v>0</v>
      </c>
      <c r="M33" s="109" t="s">
        <v>20</v>
      </c>
      <c r="N33" s="278"/>
    </row>
    <row r="34" spans="1:14" s="67" customFormat="1" ht="13.5" thickBot="1">
      <c r="A34" s="274" t="s">
        <v>104</v>
      </c>
      <c r="B34" s="157" t="s">
        <v>14</v>
      </c>
      <c r="C34" s="158">
        <f t="shared" si="0"/>
        <v>148</v>
      </c>
      <c r="D34" s="159">
        <v>18</v>
      </c>
      <c r="E34" s="160">
        <v>0</v>
      </c>
      <c r="F34" s="159">
        <v>13</v>
      </c>
      <c r="G34" s="160">
        <v>0</v>
      </c>
      <c r="H34" s="159">
        <v>3</v>
      </c>
      <c r="I34" s="160">
        <v>98</v>
      </c>
      <c r="J34" s="159">
        <v>16</v>
      </c>
      <c r="K34" s="160">
        <v>0</v>
      </c>
      <c r="L34" s="161">
        <v>0</v>
      </c>
      <c r="M34" s="162" t="s">
        <v>15</v>
      </c>
      <c r="N34" s="276" t="s">
        <v>105</v>
      </c>
    </row>
    <row r="35" spans="1:14" s="67" customFormat="1" ht="13.5" thickBot="1">
      <c r="A35" s="274"/>
      <c r="B35" s="157" t="s">
        <v>17</v>
      </c>
      <c r="C35" s="158">
        <f t="shared" si="0"/>
        <v>6214001</v>
      </c>
      <c r="D35" s="159">
        <v>78560</v>
      </c>
      <c r="E35" s="160">
        <v>0</v>
      </c>
      <c r="F35" s="159">
        <v>781675</v>
      </c>
      <c r="G35" s="160">
        <v>0</v>
      </c>
      <c r="H35" s="159">
        <v>81202</v>
      </c>
      <c r="I35" s="160">
        <v>5076518</v>
      </c>
      <c r="J35" s="159">
        <v>196046</v>
      </c>
      <c r="K35" s="160">
        <v>0</v>
      </c>
      <c r="L35" s="161">
        <v>0</v>
      </c>
      <c r="M35" s="162" t="s">
        <v>18</v>
      </c>
      <c r="N35" s="276"/>
    </row>
    <row r="36" spans="1:14" s="67" customFormat="1" ht="13.5" thickBot="1">
      <c r="A36" s="274"/>
      <c r="B36" s="157" t="s">
        <v>19</v>
      </c>
      <c r="C36" s="158">
        <f t="shared" si="0"/>
        <v>3043202</v>
      </c>
      <c r="D36" s="159">
        <v>28664</v>
      </c>
      <c r="E36" s="160">
        <v>0</v>
      </c>
      <c r="F36" s="159">
        <v>275119</v>
      </c>
      <c r="G36" s="160">
        <v>0</v>
      </c>
      <c r="H36" s="159">
        <v>44803</v>
      </c>
      <c r="I36" s="160">
        <v>2604911</v>
      </c>
      <c r="J36" s="159">
        <v>89705</v>
      </c>
      <c r="K36" s="160">
        <v>0</v>
      </c>
      <c r="L36" s="161">
        <v>0</v>
      </c>
      <c r="M36" s="162" t="s">
        <v>20</v>
      </c>
      <c r="N36" s="276"/>
    </row>
    <row r="37" spans="1:14" s="67" customFormat="1" ht="13.5" thickBot="1">
      <c r="A37" s="277" t="s">
        <v>98</v>
      </c>
      <c r="B37" s="111" t="s">
        <v>14</v>
      </c>
      <c r="C37" s="163">
        <f t="shared" si="0"/>
        <v>148</v>
      </c>
      <c r="D37" s="164">
        <v>18</v>
      </c>
      <c r="E37" s="165">
        <v>0</v>
      </c>
      <c r="F37" s="165">
        <v>15</v>
      </c>
      <c r="G37" s="165">
        <v>0</v>
      </c>
      <c r="H37" s="164">
        <v>2</v>
      </c>
      <c r="I37" s="165">
        <v>101</v>
      </c>
      <c r="J37" s="164">
        <v>12</v>
      </c>
      <c r="K37" s="165">
        <v>0</v>
      </c>
      <c r="L37" s="166">
        <v>0</v>
      </c>
      <c r="M37" s="109" t="s">
        <v>15</v>
      </c>
      <c r="N37" s="278" t="s">
        <v>99</v>
      </c>
    </row>
    <row r="38" spans="1:14" s="67" customFormat="1" ht="13.5" thickBot="1">
      <c r="A38" s="277"/>
      <c r="B38" s="111" t="s">
        <v>17</v>
      </c>
      <c r="C38" s="163">
        <f t="shared" si="0"/>
        <v>6220935</v>
      </c>
      <c r="D38" s="164">
        <v>106297</v>
      </c>
      <c r="E38" s="165">
        <v>0</v>
      </c>
      <c r="F38" s="165">
        <v>909651</v>
      </c>
      <c r="G38" s="165">
        <v>0</v>
      </c>
      <c r="H38" s="164">
        <v>69516</v>
      </c>
      <c r="I38" s="165">
        <v>5033586</v>
      </c>
      <c r="J38" s="164">
        <v>101885</v>
      </c>
      <c r="K38" s="165">
        <v>0</v>
      </c>
      <c r="L38" s="166">
        <v>0</v>
      </c>
      <c r="M38" s="109" t="s">
        <v>18</v>
      </c>
      <c r="N38" s="278"/>
    </row>
    <row r="39" spans="1:14" s="67" customFormat="1">
      <c r="A39" s="319"/>
      <c r="B39" s="112" t="s">
        <v>19</v>
      </c>
      <c r="C39" s="167">
        <f t="shared" si="0"/>
        <v>3078605</v>
      </c>
      <c r="D39" s="168">
        <v>40758</v>
      </c>
      <c r="E39" s="169">
        <v>0</v>
      </c>
      <c r="F39" s="169">
        <v>309296</v>
      </c>
      <c r="G39" s="169">
        <v>0</v>
      </c>
      <c r="H39" s="168">
        <v>40487</v>
      </c>
      <c r="I39" s="169">
        <v>2643906</v>
      </c>
      <c r="J39" s="168">
        <v>44158</v>
      </c>
      <c r="K39" s="169">
        <v>0</v>
      </c>
      <c r="L39" s="170">
        <v>0</v>
      </c>
      <c r="M39" s="110" t="s">
        <v>20</v>
      </c>
      <c r="N39" s="318"/>
    </row>
    <row r="40" spans="1:14" s="67" customFormat="1" ht="13.5" thickBot="1">
      <c r="A40" s="316" t="s">
        <v>100</v>
      </c>
      <c r="B40" s="217" t="s">
        <v>14</v>
      </c>
      <c r="C40" s="218">
        <f t="shared" si="0"/>
        <v>141</v>
      </c>
      <c r="D40" s="219">
        <v>12</v>
      </c>
      <c r="E40" s="220">
        <v>0</v>
      </c>
      <c r="F40" s="219">
        <v>13</v>
      </c>
      <c r="G40" s="220">
        <v>0</v>
      </c>
      <c r="H40" s="219">
        <v>2</v>
      </c>
      <c r="I40" s="219">
        <v>98</v>
      </c>
      <c r="J40" s="219">
        <v>16</v>
      </c>
      <c r="K40" s="220">
        <v>0</v>
      </c>
      <c r="L40" s="221">
        <v>0</v>
      </c>
      <c r="M40" s="222" t="s">
        <v>15</v>
      </c>
      <c r="N40" s="317" t="s">
        <v>101</v>
      </c>
    </row>
    <row r="41" spans="1:14" s="67" customFormat="1" ht="13.5" thickBot="1">
      <c r="A41" s="274"/>
      <c r="B41" s="157" t="s">
        <v>17</v>
      </c>
      <c r="C41" s="158">
        <f t="shared" si="0"/>
        <v>6671119</v>
      </c>
      <c r="D41" s="159">
        <v>62258</v>
      </c>
      <c r="E41" s="160">
        <v>0</v>
      </c>
      <c r="F41" s="159">
        <v>751320</v>
      </c>
      <c r="G41" s="160">
        <v>0</v>
      </c>
      <c r="H41" s="159">
        <v>58499</v>
      </c>
      <c r="I41" s="159">
        <v>5626318</v>
      </c>
      <c r="J41" s="159">
        <v>172724</v>
      </c>
      <c r="K41" s="160">
        <v>0</v>
      </c>
      <c r="L41" s="161">
        <v>0</v>
      </c>
      <c r="M41" s="162" t="s">
        <v>18</v>
      </c>
      <c r="N41" s="276"/>
    </row>
    <row r="42" spans="1:14" s="67" customFormat="1" ht="13.5" thickBot="1">
      <c r="A42" s="274"/>
      <c r="B42" s="157" t="s">
        <v>19</v>
      </c>
      <c r="C42" s="158">
        <f t="shared" si="0"/>
        <v>3224219</v>
      </c>
      <c r="D42" s="159">
        <v>18705</v>
      </c>
      <c r="E42" s="160">
        <v>0</v>
      </c>
      <c r="F42" s="159">
        <v>250974</v>
      </c>
      <c r="G42" s="160">
        <v>0</v>
      </c>
      <c r="H42" s="159">
        <v>32166</v>
      </c>
      <c r="I42" s="159">
        <v>2838179</v>
      </c>
      <c r="J42" s="159">
        <v>84195</v>
      </c>
      <c r="K42" s="160">
        <v>0</v>
      </c>
      <c r="L42" s="161">
        <v>0</v>
      </c>
      <c r="M42" s="162" t="s">
        <v>20</v>
      </c>
      <c r="N42" s="276"/>
    </row>
    <row r="43" spans="1:14" s="67" customFormat="1" ht="13.5" thickBot="1">
      <c r="A43" s="277" t="s">
        <v>102</v>
      </c>
      <c r="B43" s="111" t="s">
        <v>14</v>
      </c>
      <c r="C43" s="163">
        <f t="shared" si="0"/>
        <v>142</v>
      </c>
      <c r="D43" s="165">
        <v>20</v>
      </c>
      <c r="E43" s="165">
        <v>0</v>
      </c>
      <c r="F43" s="165">
        <v>17</v>
      </c>
      <c r="G43" s="165">
        <v>0</v>
      </c>
      <c r="H43" s="164">
        <v>6</v>
      </c>
      <c r="I43" s="166">
        <v>84</v>
      </c>
      <c r="J43" s="166">
        <v>15</v>
      </c>
      <c r="K43" s="166">
        <v>0</v>
      </c>
      <c r="L43" s="166">
        <v>0</v>
      </c>
      <c r="M43" s="109" t="s">
        <v>15</v>
      </c>
      <c r="N43" s="278" t="s">
        <v>103</v>
      </c>
    </row>
    <row r="44" spans="1:14" s="67" customFormat="1" ht="13.5" thickBot="1">
      <c r="A44" s="277"/>
      <c r="B44" s="111" t="s">
        <v>17</v>
      </c>
      <c r="C44" s="163">
        <f t="shared" si="0"/>
        <v>5724052</v>
      </c>
      <c r="D44" s="165">
        <v>43370</v>
      </c>
      <c r="E44" s="165">
        <v>0</v>
      </c>
      <c r="F44" s="165">
        <v>881458</v>
      </c>
      <c r="G44" s="165">
        <v>0</v>
      </c>
      <c r="H44" s="164">
        <v>160017</v>
      </c>
      <c r="I44" s="166">
        <v>4481086</v>
      </c>
      <c r="J44" s="166">
        <v>158121</v>
      </c>
      <c r="K44" s="166">
        <v>0</v>
      </c>
      <c r="L44" s="166">
        <v>0</v>
      </c>
      <c r="M44" s="109" t="s">
        <v>18</v>
      </c>
      <c r="N44" s="278"/>
    </row>
    <row r="45" spans="1:14" s="67" customFormat="1">
      <c r="A45" s="319"/>
      <c r="B45" s="112" t="s">
        <v>19</v>
      </c>
      <c r="C45" s="167">
        <f t="shared" si="0"/>
        <v>2725068</v>
      </c>
      <c r="D45" s="169">
        <v>13137</v>
      </c>
      <c r="E45" s="169">
        <v>0</v>
      </c>
      <c r="F45" s="169">
        <v>287556</v>
      </c>
      <c r="G45" s="169">
        <v>0</v>
      </c>
      <c r="H45" s="168">
        <v>88058</v>
      </c>
      <c r="I45" s="170">
        <v>2264503</v>
      </c>
      <c r="J45" s="170">
        <v>71814</v>
      </c>
      <c r="K45" s="170">
        <v>0</v>
      </c>
      <c r="L45" s="170">
        <v>0</v>
      </c>
      <c r="M45" s="110" t="s">
        <v>20</v>
      </c>
      <c r="N45" s="318"/>
    </row>
    <row r="46" spans="1:14" ht="13.5" thickBot="1">
      <c r="A46" s="320" t="s">
        <v>9</v>
      </c>
      <c r="B46" s="224" t="s">
        <v>14</v>
      </c>
      <c r="C46" s="225">
        <f t="shared" si="0"/>
        <v>1675</v>
      </c>
      <c r="D46" s="225">
        <f t="shared" ref="D46:K46" si="1">SUM(D10,D13,D16,D19,D22,D25,D28,D31,D34,D37,D40,D43)</f>
        <v>195</v>
      </c>
      <c r="E46" s="225">
        <f t="shared" si="1"/>
        <v>0</v>
      </c>
      <c r="F46" s="225">
        <f t="shared" si="1"/>
        <v>165</v>
      </c>
      <c r="G46" s="225">
        <f t="shared" si="1"/>
        <v>0</v>
      </c>
      <c r="H46" s="225">
        <f t="shared" si="1"/>
        <v>69</v>
      </c>
      <c r="I46" s="225">
        <f t="shared" si="1"/>
        <v>1111</v>
      </c>
      <c r="J46" s="225">
        <f t="shared" si="1"/>
        <v>135</v>
      </c>
      <c r="K46" s="225">
        <f t="shared" si="1"/>
        <v>0</v>
      </c>
      <c r="L46" s="225">
        <f>SUM(L10,L13,L16,L19,L22,L25,L28,L31,L34,L37,L40,L43)</f>
        <v>0</v>
      </c>
      <c r="M46" s="226" t="s">
        <v>15</v>
      </c>
      <c r="N46" s="323" t="s">
        <v>2</v>
      </c>
    </row>
    <row r="47" spans="1:14" ht="13.5" thickBot="1">
      <c r="A47" s="321"/>
      <c r="B47" s="227" t="s">
        <v>17</v>
      </c>
      <c r="C47" s="228">
        <f>SUM(D47:L47)</f>
        <v>77796391</v>
      </c>
      <c r="D47" s="228">
        <f t="shared" ref="D47:K47" si="2">SUM(D11,D14,D17,D20,D23,D26,D29,D32,D35,D38,D41,D44)</f>
        <v>1186036</v>
      </c>
      <c r="E47" s="228">
        <f t="shared" si="2"/>
        <v>0</v>
      </c>
      <c r="F47" s="228">
        <f t="shared" si="2"/>
        <v>15494191</v>
      </c>
      <c r="G47" s="228">
        <f t="shared" si="2"/>
        <v>0</v>
      </c>
      <c r="H47" s="228">
        <f t="shared" si="2"/>
        <v>2061664</v>
      </c>
      <c r="I47" s="228">
        <f t="shared" si="2"/>
        <v>57553012</v>
      </c>
      <c r="J47" s="228">
        <f t="shared" si="2"/>
        <v>1501488</v>
      </c>
      <c r="K47" s="228">
        <f t="shared" si="2"/>
        <v>0</v>
      </c>
      <c r="L47" s="228">
        <f>SUM(L11,L14,L17,L20,L23,L26,L29,L32,L35,L38,L41,L44)</f>
        <v>0</v>
      </c>
      <c r="M47" s="229" t="s">
        <v>18</v>
      </c>
      <c r="N47" s="324"/>
    </row>
    <row r="48" spans="1:14">
      <c r="A48" s="322"/>
      <c r="B48" s="230" t="s">
        <v>19</v>
      </c>
      <c r="C48" s="231">
        <f t="shared" si="0"/>
        <v>33958537</v>
      </c>
      <c r="D48" s="231">
        <f t="shared" ref="D48:K48" si="3">SUM(D12,D15,D18,D21,D24,D27,D30,D33,D36,D39,D42,D45)</f>
        <v>512945</v>
      </c>
      <c r="E48" s="231">
        <f t="shared" si="3"/>
        <v>0</v>
      </c>
      <c r="F48" s="231">
        <f t="shared" si="3"/>
        <v>3300650</v>
      </c>
      <c r="G48" s="231">
        <f t="shared" si="3"/>
        <v>0</v>
      </c>
      <c r="H48" s="231">
        <f t="shared" si="3"/>
        <v>1176635</v>
      </c>
      <c r="I48" s="231">
        <f t="shared" si="3"/>
        <v>28258451</v>
      </c>
      <c r="J48" s="231">
        <f t="shared" si="3"/>
        <v>709856</v>
      </c>
      <c r="K48" s="231">
        <f t="shared" si="3"/>
        <v>0</v>
      </c>
      <c r="L48" s="231">
        <f>SUM(L12,L15,L18,L21,L24,L27,L30,L33,L36,L39,L42,L45)</f>
        <v>0</v>
      </c>
      <c r="M48" s="232" t="s">
        <v>20</v>
      </c>
      <c r="N48" s="325"/>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customFormat="1"/>
    <row r="66" customFormat="1"/>
    <row r="67" customFormat="1"/>
    <row r="68" customFormat="1"/>
    <row r="69" customFormat="1"/>
    <row r="70" customFormat="1"/>
  </sheetData>
  <mergeCells count="36">
    <mergeCell ref="A7:A9"/>
    <mergeCell ref="B7:B9"/>
    <mergeCell ref="C7:L7"/>
    <mergeCell ref="M7:M9"/>
    <mergeCell ref="N7:N9"/>
    <mergeCell ref="A1:N1"/>
    <mergeCell ref="A2:N2"/>
    <mergeCell ref="A3:N3"/>
    <mergeCell ref="A4:N4"/>
    <mergeCell ref="A5:N5"/>
    <mergeCell ref="A10:A12"/>
    <mergeCell ref="N10:N12"/>
    <mergeCell ref="A13:A15"/>
    <mergeCell ref="N13:N15"/>
    <mergeCell ref="A16:A18"/>
    <mergeCell ref="N16:N18"/>
    <mergeCell ref="A19:A21"/>
    <mergeCell ref="N19:N21"/>
    <mergeCell ref="A22:A24"/>
    <mergeCell ref="N22:N24"/>
    <mergeCell ref="A25:A27"/>
    <mergeCell ref="N25:N27"/>
    <mergeCell ref="A28:A30"/>
    <mergeCell ref="N28:N30"/>
    <mergeCell ref="A31:A33"/>
    <mergeCell ref="N31:N33"/>
    <mergeCell ref="A34:A36"/>
    <mergeCell ref="N34:N36"/>
    <mergeCell ref="A46:A48"/>
    <mergeCell ref="N46:N48"/>
    <mergeCell ref="A37:A39"/>
    <mergeCell ref="N37:N39"/>
    <mergeCell ref="A40:A42"/>
    <mergeCell ref="N40:N42"/>
    <mergeCell ref="A43:A45"/>
    <mergeCell ref="N43:N45"/>
  </mergeCells>
  <printOptions horizontalCentered="1"/>
  <pageMargins left="0" right="0" top="0.39370078740157483" bottom="0" header="0.31496062992125984" footer="0.31496062992125984"/>
  <pageSetup paperSize="9" scale="8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O70"/>
  <sheetViews>
    <sheetView view="pageBreakPreview" zoomScaleNormal="100" zoomScaleSheetLayoutView="100" workbookViewId="0">
      <selection activeCell="D8" sqref="D8"/>
    </sheetView>
  </sheetViews>
  <sheetFormatPr defaultRowHeight="12.75"/>
  <cols>
    <col min="1" max="1" width="17.42578125" customWidth="1"/>
    <col min="2" max="2" width="14.28515625" customWidth="1"/>
    <col min="3" max="3" width="11.7109375" style="64" customWidth="1"/>
    <col min="4" max="12" width="9.85546875" customWidth="1"/>
    <col min="13" max="13" width="11.7109375" customWidth="1"/>
    <col min="14" max="14" width="18.140625" customWidth="1"/>
    <col min="15" max="15" width="16" hidden="1" customWidth="1"/>
    <col min="16" max="16" width="1.28515625" customWidth="1"/>
    <col min="17" max="17" width="8.85546875" customWidth="1"/>
  </cols>
  <sheetData>
    <row r="1" spans="1:14" s="28" customFormat="1" ht="12" customHeight="1">
      <c r="A1" s="261"/>
      <c r="B1" s="261"/>
      <c r="C1" s="261"/>
      <c r="D1" s="261"/>
      <c r="E1" s="261"/>
      <c r="F1" s="261"/>
      <c r="G1" s="261"/>
      <c r="H1" s="261"/>
      <c r="I1" s="261"/>
      <c r="J1" s="261"/>
      <c r="K1" s="261"/>
      <c r="L1" s="261"/>
      <c r="M1" s="261"/>
      <c r="N1" s="261"/>
    </row>
    <row r="2" spans="1:14" s="64" customFormat="1" ht="18">
      <c r="A2" s="262" t="s">
        <v>79</v>
      </c>
      <c r="B2" s="262"/>
      <c r="C2" s="262"/>
      <c r="D2" s="262"/>
      <c r="E2" s="262"/>
      <c r="F2" s="262"/>
      <c r="G2" s="262"/>
      <c r="H2" s="262"/>
      <c r="I2" s="262"/>
      <c r="J2" s="262"/>
      <c r="K2" s="262"/>
      <c r="L2" s="262"/>
      <c r="M2" s="262"/>
      <c r="N2" s="262"/>
    </row>
    <row r="3" spans="1:14" s="64" customFormat="1" ht="15.75" customHeight="1">
      <c r="A3" s="263" t="s">
        <v>180</v>
      </c>
      <c r="B3" s="263"/>
      <c r="C3" s="263"/>
      <c r="D3" s="263"/>
      <c r="E3" s="263"/>
      <c r="F3" s="263"/>
      <c r="G3" s="263"/>
      <c r="H3" s="263"/>
      <c r="I3" s="263"/>
      <c r="J3" s="263"/>
      <c r="K3" s="263"/>
      <c r="L3" s="263"/>
      <c r="M3" s="263"/>
      <c r="N3" s="263"/>
    </row>
    <row r="4" spans="1:14" s="64" customFormat="1" ht="14.25" customHeight="1">
      <c r="A4" s="264">
        <v>2023</v>
      </c>
      <c r="B4" s="264"/>
      <c r="C4" s="264"/>
      <c r="D4" s="264"/>
      <c r="E4" s="264"/>
      <c r="F4" s="264"/>
      <c r="G4" s="264"/>
      <c r="H4" s="264"/>
      <c r="I4" s="264"/>
      <c r="J4" s="264"/>
      <c r="K4" s="264"/>
      <c r="L4" s="264"/>
      <c r="M4" s="264"/>
      <c r="N4" s="264"/>
    </row>
    <row r="5" spans="1:14" s="64" customFormat="1" ht="13.5" customHeight="1">
      <c r="A5" s="265" t="s">
        <v>224</v>
      </c>
      <c r="B5" s="265"/>
      <c r="C5" s="265"/>
      <c r="D5" s="265"/>
      <c r="E5" s="265"/>
      <c r="F5" s="265"/>
      <c r="G5" s="265"/>
      <c r="H5" s="265"/>
      <c r="I5" s="265"/>
      <c r="J5" s="265"/>
      <c r="K5" s="265"/>
      <c r="L5" s="265"/>
      <c r="M5" s="265"/>
      <c r="N5" s="265"/>
    </row>
    <row r="6" spans="1:14" s="64" customFormat="1" ht="15.75">
      <c r="A6" s="1" t="s">
        <v>243</v>
      </c>
      <c r="B6" s="65"/>
      <c r="C6" s="65"/>
      <c r="D6" s="65"/>
      <c r="E6" s="65"/>
      <c r="F6" s="65"/>
      <c r="G6" s="65"/>
      <c r="H6" s="65"/>
      <c r="I6" s="65"/>
      <c r="J6" s="65"/>
      <c r="K6" s="65"/>
      <c r="L6" s="31"/>
      <c r="M6" s="65"/>
      <c r="N6" s="30" t="s">
        <v>244</v>
      </c>
    </row>
    <row r="7" spans="1:14" s="64" customFormat="1" ht="18" customHeight="1">
      <c r="A7" s="266" t="s">
        <v>80</v>
      </c>
      <c r="B7" s="266" t="s">
        <v>118</v>
      </c>
      <c r="C7" s="269" t="s">
        <v>120</v>
      </c>
      <c r="D7" s="269"/>
      <c r="E7" s="269"/>
      <c r="F7" s="269"/>
      <c r="G7" s="269"/>
      <c r="H7" s="269"/>
      <c r="I7" s="269"/>
      <c r="J7" s="269"/>
      <c r="K7" s="269"/>
      <c r="L7" s="269"/>
      <c r="M7" s="270" t="s">
        <v>119</v>
      </c>
      <c r="N7" s="270" t="s">
        <v>81</v>
      </c>
    </row>
    <row r="8" spans="1:14" s="66" customFormat="1" ht="29.25" customHeight="1">
      <c r="A8" s="267"/>
      <c r="B8" s="267"/>
      <c r="C8" s="75" t="s">
        <v>179</v>
      </c>
      <c r="D8" s="75" t="s">
        <v>3</v>
      </c>
      <c r="E8" s="75" t="s">
        <v>78</v>
      </c>
      <c r="F8" s="75" t="s">
        <v>77</v>
      </c>
      <c r="G8" s="75" t="s">
        <v>4</v>
      </c>
      <c r="H8" s="75" t="s">
        <v>76</v>
      </c>
      <c r="I8" s="75" t="s">
        <v>5</v>
      </c>
      <c r="J8" s="75" t="s">
        <v>75</v>
      </c>
      <c r="K8" s="75" t="s">
        <v>6</v>
      </c>
      <c r="L8" s="75" t="s">
        <v>7</v>
      </c>
      <c r="M8" s="271"/>
      <c r="N8" s="271"/>
    </row>
    <row r="9" spans="1:14" s="66" customFormat="1" ht="24.75" customHeight="1">
      <c r="A9" s="268"/>
      <c r="B9" s="268"/>
      <c r="C9" s="98" t="s">
        <v>9</v>
      </c>
      <c r="D9" s="76" t="s">
        <v>209</v>
      </c>
      <c r="E9" s="76" t="s">
        <v>208</v>
      </c>
      <c r="F9" s="76" t="s">
        <v>207</v>
      </c>
      <c r="G9" s="76" t="s">
        <v>10</v>
      </c>
      <c r="H9" s="76" t="s">
        <v>205</v>
      </c>
      <c r="I9" s="76" t="s">
        <v>204</v>
      </c>
      <c r="J9" s="76" t="s">
        <v>206</v>
      </c>
      <c r="K9" s="76" t="s">
        <v>11</v>
      </c>
      <c r="L9" s="76" t="s">
        <v>12</v>
      </c>
      <c r="M9" s="272"/>
      <c r="N9" s="272"/>
    </row>
    <row r="10" spans="1:14" s="67" customFormat="1" ht="13.5" thickBot="1">
      <c r="A10" s="273" t="s">
        <v>82</v>
      </c>
      <c r="B10" s="151" t="s">
        <v>14</v>
      </c>
      <c r="C10" s="152">
        <f>SUM(D10:L10)</f>
        <v>96</v>
      </c>
      <c r="D10" s="153">
        <v>12</v>
      </c>
      <c r="E10" s="154">
        <v>0</v>
      </c>
      <c r="F10" s="153">
        <v>0</v>
      </c>
      <c r="G10" s="154">
        <v>68</v>
      </c>
      <c r="H10" s="153">
        <v>0</v>
      </c>
      <c r="I10" s="154">
        <v>0</v>
      </c>
      <c r="J10" s="153">
        <v>16</v>
      </c>
      <c r="K10" s="154">
        <v>0</v>
      </c>
      <c r="L10" s="155">
        <v>0</v>
      </c>
      <c r="M10" s="156" t="s">
        <v>15</v>
      </c>
      <c r="N10" s="275" t="s">
        <v>83</v>
      </c>
    </row>
    <row r="11" spans="1:14" s="67" customFormat="1" ht="13.5" thickBot="1">
      <c r="A11" s="274"/>
      <c r="B11" s="157" t="s">
        <v>17</v>
      </c>
      <c r="C11" s="158">
        <f t="shared" ref="C11:C48" si="0">SUM(D11:L11)</f>
        <v>60918</v>
      </c>
      <c r="D11" s="159">
        <v>18233</v>
      </c>
      <c r="E11" s="160">
        <v>0</v>
      </c>
      <c r="F11" s="159">
        <v>0</v>
      </c>
      <c r="G11" s="160">
        <v>35098</v>
      </c>
      <c r="H11" s="159">
        <v>0</v>
      </c>
      <c r="I11" s="160">
        <v>0</v>
      </c>
      <c r="J11" s="159">
        <v>7587</v>
      </c>
      <c r="K11" s="160">
        <v>0</v>
      </c>
      <c r="L11" s="161">
        <v>0</v>
      </c>
      <c r="M11" s="162" t="s">
        <v>18</v>
      </c>
      <c r="N11" s="276"/>
    </row>
    <row r="12" spans="1:14" s="67" customFormat="1" ht="13.5" thickBot="1">
      <c r="A12" s="274"/>
      <c r="B12" s="157" t="s">
        <v>19</v>
      </c>
      <c r="C12" s="158">
        <f t="shared" si="0"/>
        <v>26762</v>
      </c>
      <c r="D12" s="159">
        <v>5548</v>
      </c>
      <c r="E12" s="160">
        <v>0</v>
      </c>
      <c r="F12" s="159">
        <v>0</v>
      </c>
      <c r="G12" s="160">
        <v>17368</v>
      </c>
      <c r="H12" s="159">
        <v>0</v>
      </c>
      <c r="I12" s="160">
        <v>0</v>
      </c>
      <c r="J12" s="159">
        <v>3846</v>
      </c>
      <c r="K12" s="160">
        <v>0</v>
      </c>
      <c r="L12" s="161">
        <v>0</v>
      </c>
      <c r="M12" s="162" t="s">
        <v>20</v>
      </c>
      <c r="N12" s="276"/>
    </row>
    <row r="13" spans="1:14" s="67" customFormat="1" ht="13.5" thickBot="1">
      <c r="A13" s="277" t="s">
        <v>84</v>
      </c>
      <c r="B13" s="111" t="s">
        <v>14</v>
      </c>
      <c r="C13" s="163">
        <f t="shared" si="0"/>
        <v>79</v>
      </c>
      <c r="D13" s="164">
        <v>6</v>
      </c>
      <c r="E13" s="165">
        <v>0</v>
      </c>
      <c r="F13" s="164">
        <v>0</v>
      </c>
      <c r="G13" s="165">
        <v>54</v>
      </c>
      <c r="H13" s="164">
        <v>0</v>
      </c>
      <c r="I13" s="165">
        <v>0</v>
      </c>
      <c r="J13" s="164">
        <v>19</v>
      </c>
      <c r="K13" s="165">
        <v>0</v>
      </c>
      <c r="L13" s="166">
        <v>0</v>
      </c>
      <c r="M13" s="109" t="s">
        <v>15</v>
      </c>
      <c r="N13" s="278" t="s">
        <v>85</v>
      </c>
    </row>
    <row r="14" spans="1:14" s="67" customFormat="1" ht="13.5" thickBot="1">
      <c r="A14" s="277"/>
      <c r="B14" s="111" t="s">
        <v>17</v>
      </c>
      <c r="C14" s="163">
        <f t="shared" si="0"/>
        <v>43554</v>
      </c>
      <c r="D14" s="164">
        <v>4112</v>
      </c>
      <c r="E14" s="165">
        <v>0</v>
      </c>
      <c r="F14" s="164">
        <v>0</v>
      </c>
      <c r="G14" s="165">
        <v>30394</v>
      </c>
      <c r="H14" s="164">
        <v>0</v>
      </c>
      <c r="I14" s="165">
        <v>0</v>
      </c>
      <c r="J14" s="164">
        <v>9048</v>
      </c>
      <c r="K14" s="165">
        <v>0</v>
      </c>
      <c r="L14" s="166">
        <v>0</v>
      </c>
      <c r="M14" s="109" t="s">
        <v>18</v>
      </c>
      <c r="N14" s="278"/>
    </row>
    <row r="15" spans="1:14" s="67" customFormat="1" ht="13.5" thickBot="1">
      <c r="A15" s="277"/>
      <c r="B15" s="111" t="s">
        <v>19</v>
      </c>
      <c r="C15" s="163">
        <f t="shared" si="0"/>
        <v>22672</v>
      </c>
      <c r="D15" s="164">
        <v>1314</v>
      </c>
      <c r="E15" s="165">
        <v>0</v>
      </c>
      <c r="F15" s="164">
        <v>0</v>
      </c>
      <c r="G15" s="165">
        <v>16687</v>
      </c>
      <c r="H15" s="164">
        <v>0</v>
      </c>
      <c r="I15" s="165">
        <v>0</v>
      </c>
      <c r="J15" s="164">
        <v>4671</v>
      </c>
      <c r="K15" s="165">
        <v>0</v>
      </c>
      <c r="L15" s="166">
        <v>0</v>
      </c>
      <c r="M15" s="109" t="s">
        <v>20</v>
      </c>
      <c r="N15" s="278"/>
    </row>
    <row r="16" spans="1:14" s="67" customFormat="1" ht="13.5" thickBot="1">
      <c r="A16" s="274" t="s">
        <v>86</v>
      </c>
      <c r="B16" s="157" t="s">
        <v>14</v>
      </c>
      <c r="C16" s="158">
        <f t="shared" si="0"/>
        <v>89</v>
      </c>
      <c r="D16" s="159">
        <v>14</v>
      </c>
      <c r="E16" s="160">
        <v>0</v>
      </c>
      <c r="F16" s="159">
        <v>0</v>
      </c>
      <c r="G16" s="160">
        <v>56</v>
      </c>
      <c r="H16" s="159">
        <v>0</v>
      </c>
      <c r="I16" s="160">
        <v>0</v>
      </c>
      <c r="J16" s="159">
        <v>19</v>
      </c>
      <c r="K16" s="160">
        <v>0</v>
      </c>
      <c r="L16" s="161">
        <v>0</v>
      </c>
      <c r="M16" s="162" t="s">
        <v>15</v>
      </c>
      <c r="N16" s="276" t="s">
        <v>87</v>
      </c>
    </row>
    <row r="17" spans="1:14" s="67" customFormat="1" ht="13.5" thickBot="1">
      <c r="A17" s="274"/>
      <c r="B17" s="157" t="s">
        <v>17</v>
      </c>
      <c r="C17" s="158">
        <f t="shared" si="0"/>
        <v>60873</v>
      </c>
      <c r="D17" s="159">
        <v>18404</v>
      </c>
      <c r="E17" s="160">
        <v>0</v>
      </c>
      <c r="F17" s="159">
        <v>0</v>
      </c>
      <c r="G17" s="160">
        <v>33484</v>
      </c>
      <c r="H17" s="159">
        <v>0</v>
      </c>
      <c r="I17" s="160">
        <v>0</v>
      </c>
      <c r="J17" s="159">
        <v>8985</v>
      </c>
      <c r="K17" s="160">
        <v>0</v>
      </c>
      <c r="L17" s="161">
        <v>0</v>
      </c>
      <c r="M17" s="162" t="s">
        <v>18</v>
      </c>
      <c r="N17" s="276"/>
    </row>
    <row r="18" spans="1:14" s="67" customFormat="1" ht="13.5" thickBot="1">
      <c r="A18" s="274"/>
      <c r="B18" s="157" t="s">
        <v>19</v>
      </c>
      <c r="C18" s="158">
        <f t="shared" si="0"/>
        <v>27882</v>
      </c>
      <c r="D18" s="159">
        <v>5609</v>
      </c>
      <c r="E18" s="160">
        <v>0</v>
      </c>
      <c r="F18" s="159">
        <v>0</v>
      </c>
      <c r="G18" s="160">
        <v>18016</v>
      </c>
      <c r="H18" s="159">
        <v>0</v>
      </c>
      <c r="I18" s="160">
        <v>0</v>
      </c>
      <c r="J18" s="159">
        <v>4257</v>
      </c>
      <c r="K18" s="160">
        <v>0</v>
      </c>
      <c r="L18" s="161">
        <v>0</v>
      </c>
      <c r="M18" s="162" t="s">
        <v>20</v>
      </c>
      <c r="N18" s="276"/>
    </row>
    <row r="19" spans="1:14" s="67" customFormat="1" ht="13.5" thickBot="1">
      <c r="A19" s="277" t="s">
        <v>88</v>
      </c>
      <c r="B19" s="111" t="s">
        <v>14</v>
      </c>
      <c r="C19" s="163">
        <f t="shared" si="0"/>
        <v>89</v>
      </c>
      <c r="D19" s="164">
        <v>7</v>
      </c>
      <c r="E19" s="164">
        <v>0</v>
      </c>
      <c r="F19" s="164">
        <v>0</v>
      </c>
      <c r="G19" s="164">
        <v>70</v>
      </c>
      <c r="H19" s="164">
        <v>0</v>
      </c>
      <c r="I19" s="164">
        <v>0</v>
      </c>
      <c r="J19" s="164">
        <v>12</v>
      </c>
      <c r="K19" s="165">
        <v>0</v>
      </c>
      <c r="L19" s="166">
        <v>0</v>
      </c>
      <c r="M19" s="109" t="s">
        <v>15</v>
      </c>
      <c r="N19" s="278" t="s">
        <v>89</v>
      </c>
    </row>
    <row r="20" spans="1:14" s="67" customFormat="1" ht="13.5" thickBot="1">
      <c r="A20" s="277"/>
      <c r="B20" s="111" t="s">
        <v>17</v>
      </c>
      <c r="C20" s="163">
        <f t="shared" si="0"/>
        <v>60268</v>
      </c>
      <c r="D20" s="164">
        <v>11858</v>
      </c>
      <c r="E20" s="164">
        <v>0</v>
      </c>
      <c r="F20" s="164">
        <v>0</v>
      </c>
      <c r="G20" s="164">
        <v>42813</v>
      </c>
      <c r="H20" s="164">
        <v>0</v>
      </c>
      <c r="I20" s="164">
        <v>0</v>
      </c>
      <c r="J20" s="164">
        <v>5597</v>
      </c>
      <c r="K20" s="165">
        <v>0</v>
      </c>
      <c r="L20" s="166">
        <v>0</v>
      </c>
      <c r="M20" s="109" t="s">
        <v>18</v>
      </c>
      <c r="N20" s="278"/>
    </row>
    <row r="21" spans="1:14" s="67" customFormat="1" ht="13.5" thickBot="1">
      <c r="A21" s="277"/>
      <c r="B21" s="111" t="s">
        <v>19</v>
      </c>
      <c r="C21" s="163">
        <f t="shared" si="0"/>
        <v>29863</v>
      </c>
      <c r="D21" s="164">
        <v>3579</v>
      </c>
      <c r="E21" s="164">
        <v>0</v>
      </c>
      <c r="F21" s="164">
        <v>0</v>
      </c>
      <c r="G21" s="164">
        <v>23354</v>
      </c>
      <c r="H21" s="164">
        <v>0</v>
      </c>
      <c r="I21" s="164">
        <v>0</v>
      </c>
      <c r="J21" s="164">
        <v>2930</v>
      </c>
      <c r="K21" s="165">
        <v>0</v>
      </c>
      <c r="L21" s="166">
        <v>0</v>
      </c>
      <c r="M21" s="109" t="s">
        <v>20</v>
      </c>
      <c r="N21" s="278"/>
    </row>
    <row r="22" spans="1:14" s="67" customFormat="1" ht="13.5" thickBot="1">
      <c r="A22" s="274" t="s">
        <v>90</v>
      </c>
      <c r="B22" s="157" t="s">
        <v>14</v>
      </c>
      <c r="C22" s="158">
        <f t="shared" si="0"/>
        <v>95</v>
      </c>
      <c r="D22" s="159">
        <v>14</v>
      </c>
      <c r="E22" s="160">
        <v>0</v>
      </c>
      <c r="F22" s="159">
        <v>0</v>
      </c>
      <c r="G22" s="160">
        <v>63</v>
      </c>
      <c r="H22" s="159">
        <v>0</v>
      </c>
      <c r="I22" s="160">
        <v>0</v>
      </c>
      <c r="J22" s="159">
        <v>18</v>
      </c>
      <c r="K22" s="160">
        <v>0</v>
      </c>
      <c r="L22" s="161">
        <v>0</v>
      </c>
      <c r="M22" s="162" t="s">
        <v>15</v>
      </c>
      <c r="N22" s="276" t="s">
        <v>91</v>
      </c>
    </row>
    <row r="23" spans="1:14" s="67" customFormat="1" ht="13.5" thickBot="1">
      <c r="A23" s="274"/>
      <c r="B23" s="157" t="s">
        <v>17</v>
      </c>
      <c r="C23" s="158">
        <f t="shared" si="0"/>
        <v>77126</v>
      </c>
      <c r="D23" s="159">
        <v>25050</v>
      </c>
      <c r="E23" s="160">
        <v>0</v>
      </c>
      <c r="F23" s="159">
        <v>0</v>
      </c>
      <c r="G23" s="160">
        <v>43646</v>
      </c>
      <c r="H23" s="159">
        <v>0</v>
      </c>
      <c r="I23" s="160">
        <v>0</v>
      </c>
      <c r="J23" s="159">
        <v>8430</v>
      </c>
      <c r="K23" s="160">
        <v>0</v>
      </c>
      <c r="L23" s="161">
        <v>0</v>
      </c>
      <c r="M23" s="162" t="s">
        <v>18</v>
      </c>
      <c r="N23" s="276"/>
    </row>
    <row r="24" spans="1:14" s="67" customFormat="1" ht="13.5" thickBot="1">
      <c r="A24" s="274"/>
      <c r="B24" s="157" t="s">
        <v>19</v>
      </c>
      <c r="C24" s="158">
        <f t="shared" si="0"/>
        <v>33736</v>
      </c>
      <c r="D24" s="159">
        <v>7574</v>
      </c>
      <c r="E24" s="160">
        <v>0</v>
      </c>
      <c r="F24" s="159">
        <v>0</v>
      </c>
      <c r="G24" s="160">
        <v>22162</v>
      </c>
      <c r="H24" s="159">
        <v>0</v>
      </c>
      <c r="I24" s="160">
        <v>0</v>
      </c>
      <c r="J24" s="159">
        <v>4000</v>
      </c>
      <c r="K24" s="160">
        <v>0</v>
      </c>
      <c r="L24" s="161">
        <v>0</v>
      </c>
      <c r="M24" s="162" t="s">
        <v>20</v>
      </c>
      <c r="N24" s="276"/>
    </row>
    <row r="25" spans="1:14" s="67" customFormat="1" ht="13.5" thickBot="1">
      <c r="A25" s="277" t="s">
        <v>92</v>
      </c>
      <c r="B25" s="111" t="s">
        <v>14</v>
      </c>
      <c r="C25" s="163">
        <f t="shared" si="0"/>
        <v>87</v>
      </c>
      <c r="D25" s="165">
        <v>9</v>
      </c>
      <c r="E25" s="165">
        <v>0</v>
      </c>
      <c r="F25" s="165">
        <v>0</v>
      </c>
      <c r="G25" s="165">
        <v>65</v>
      </c>
      <c r="H25" s="165">
        <v>0</v>
      </c>
      <c r="I25" s="165">
        <v>0</v>
      </c>
      <c r="J25" s="165">
        <v>13</v>
      </c>
      <c r="K25" s="165">
        <v>0</v>
      </c>
      <c r="L25" s="166">
        <v>0</v>
      </c>
      <c r="M25" s="109" t="s">
        <v>15</v>
      </c>
      <c r="N25" s="278" t="s">
        <v>93</v>
      </c>
    </row>
    <row r="26" spans="1:14" s="67" customFormat="1" ht="13.5" thickBot="1">
      <c r="A26" s="277"/>
      <c r="B26" s="111" t="s">
        <v>17</v>
      </c>
      <c r="C26" s="163">
        <f t="shared" si="0"/>
        <v>63274</v>
      </c>
      <c r="D26" s="165">
        <v>14382</v>
      </c>
      <c r="E26" s="165">
        <v>0</v>
      </c>
      <c r="F26" s="165">
        <v>0</v>
      </c>
      <c r="G26" s="165">
        <v>42628</v>
      </c>
      <c r="H26" s="165">
        <v>0</v>
      </c>
      <c r="I26" s="165">
        <v>0</v>
      </c>
      <c r="J26" s="165">
        <v>6264</v>
      </c>
      <c r="K26" s="165">
        <v>0</v>
      </c>
      <c r="L26" s="166">
        <v>0</v>
      </c>
      <c r="M26" s="109" t="s">
        <v>18</v>
      </c>
      <c r="N26" s="278"/>
    </row>
    <row r="27" spans="1:14" s="67" customFormat="1" ht="13.5" thickBot="1">
      <c r="A27" s="277"/>
      <c r="B27" s="111" t="s">
        <v>19</v>
      </c>
      <c r="C27" s="163">
        <f t="shared" si="0"/>
        <v>26493</v>
      </c>
      <c r="D27" s="165">
        <v>4388</v>
      </c>
      <c r="E27" s="165">
        <v>0</v>
      </c>
      <c r="F27" s="165">
        <v>0</v>
      </c>
      <c r="G27" s="165">
        <v>18790</v>
      </c>
      <c r="H27" s="165">
        <v>0</v>
      </c>
      <c r="I27" s="165">
        <v>0</v>
      </c>
      <c r="J27" s="165">
        <v>3315</v>
      </c>
      <c r="K27" s="165">
        <v>0</v>
      </c>
      <c r="L27" s="166">
        <v>0</v>
      </c>
      <c r="M27" s="109" t="s">
        <v>20</v>
      </c>
      <c r="N27" s="278"/>
    </row>
    <row r="28" spans="1:14" s="67" customFormat="1" ht="13.5" thickBot="1">
      <c r="A28" s="274" t="s">
        <v>94</v>
      </c>
      <c r="B28" s="157" t="s">
        <v>14</v>
      </c>
      <c r="C28" s="158">
        <f t="shared" si="0"/>
        <v>87</v>
      </c>
      <c r="D28" s="159">
        <v>6</v>
      </c>
      <c r="E28" s="160">
        <v>0</v>
      </c>
      <c r="F28" s="159">
        <v>0</v>
      </c>
      <c r="G28" s="160">
        <v>62</v>
      </c>
      <c r="H28" s="159">
        <v>0</v>
      </c>
      <c r="I28" s="160">
        <v>0</v>
      </c>
      <c r="J28" s="159">
        <v>19</v>
      </c>
      <c r="K28" s="160">
        <v>0</v>
      </c>
      <c r="L28" s="161">
        <v>0</v>
      </c>
      <c r="M28" s="162" t="s">
        <v>15</v>
      </c>
      <c r="N28" s="276" t="s">
        <v>95</v>
      </c>
    </row>
    <row r="29" spans="1:14" s="67" customFormat="1" ht="13.5" thickBot="1">
      <c r="A29" s="274"/>
      <c r="B29" s="157" t="s">
        <v>17</v>
      </c>
      <c r="C29" s="158">
        <f t="shared" si="0"/>
        <v>58581</v>
      </c>
      <c r="D29" s="159">
        <v>10525</v>
      </c>
      <c r="E29" s="160">
        <v>0</v>
      </c>
      <c r="F29" s="159">
        <v>0</v>
      </c>
      <c r="G29" s="160">
        <v>38695</v>
      </c>
      <c r="H29" s="159">
        <v>0</v>
      </c>
      <c r="I29" s="160">
        <v>0</v>
      </c>
      <c r="J29" s="159">
        <v>9361</v>
      </c>
      <c r="K29" s="160">
        <v>0</v>
      </c>
      <c r="L29" s="161">
        <v>0</v>
      </c>
      <c r="M29" s="162" t="s">
        <v>18</v>
      </c>
      <c r="N29" s="276"/>
    </row>
    <row r="30" spans="1:14" s="67" customFormat="1" ht="13.5" thickBot="1">
      <c r="A30" s="274"/>
      <c r="B30" s="157" t="s">
        <v>19</v>
      </c>
      <c r="C30" s="158">
        <f t="shared" si="0"/>
        <v>23049</v>
      </c>
      <c r="D30" s="159">
        <v>3255</v>
      </c>
      <c r="E30" s="160">
        <v>0</v>
      </c>
      <c r="F30" s="159">
        <v>0</v>
      </c>
      <c r="G30" s="160">
        <v>14716</v>
      </c>
      <c r="H30" s="159">
        <v>0</v>
      </c>
      <c r="I30" s="160">
        <v>0</v>
      </c>
      <c r="J30" s="159">
        <v>5078</v>
      </c>
      <c r="K30" s="160">
        <v>0</v>
      </c>
      <c r="L30" s="161">
        <v>0</v>
      </c>
      <c r="M30" s="162" t="s">
        <v>20</v>
      </c>
      <c r="N30" s="276"/>
    </row>
    <row r="31" spans="1:14" s="67" customFormat="1" ht="13.5" thickBot="1">
      <c r="A31" s="277" t="s">
        <v>96</v>
      </c>
      <c r="B31" s="111" t="s">
        <v>14</v>
      </c>
      <c r="C31" s="163">
        <f t="shared" si="0"/>
        <v>104</v>
      </c>
      <c r="D31" s="165">
        <v>9</v>
      </c>
      <c r="E31" s="165">
        <v>0</v>
      </c>
      <c r="F31" s="165">
        <v>0</v>
      </c>
      <c r="G31" s="165">
        <v>82</v>
      </c>
      <c r="H31" s="164">
        <v>0</v>
      </c>
      <c r="I31" s="166">
        <v>0</v>
      </c>
      <c r="J31" s="166">
        <v>13</v>
      </c>
      <c r="K31" s="166">
        <v>0</v>
      </c>
      <c r="L31" s="166">
        <v>0</v>
      </c>
      <c r="M31" s="109" t="s">
        <v>15</v>
      </c>
      <c r="N31" s="278" t="s">
        <v>97</v>
      </c>
    </row>
    <row r="32" spans="1:14" s="67" customFormat="1" ht="13.5" thickBot="1">
      <c r="A32" s="277"/>
      <c r="B32" s="111" t="s">
        <v>17</v>
      </c>
      <c r="C32" s="163">
        <f t="shared" si="0"/>
        <v>77176</v>
      </c>
      <c r="D32" s="165">
        <v>19658</v>
      </c>
      <c r="E32" s="165">
        <v>0</v>
      </c>
      <c r="F32" s="165">
        <v>0</v>
      </c>
      <c r="G32" s="165">
        <v>51461</v>
      </c>
      <c r="H32" s="164">
        <v>0</v>
      </c>
      <c r="I32" s="166">
        <v>0</v>
      </c>
      <c r="J32" s="166">
        <v>6057</v>
      </c>
      <c r="K32" s="166">
        <v>0</v>
      </c>
      <c r="L32" s="166">
        <v>0</v>
      </c>
      <c r="M32" s="109" t="s">
        <v>18</v>
      </c>
      <c r="N32" s="278"/>
    </row>
    <row r="33" spans="1:14" s="67" customFormat="1" ht="13.5" thickBot="1">
      <c r="A33" s="277"/>
      <c r="B33" s="111" t="s">
        <v>19</v>
      </c>
      <c r="C33" s="163">
        <f t="shared" si="0"/>
        <v>31287</v>
      </c>
      <c r="D33" s="165">
        <v>5978</v>
      </c>
      <c r="E33" s="165">
        <v>0</v>
      </c>
      <c r="F33" s="165">
        <v>0</v>
      </c>
      <c r="G33" s="165">
        <v>21743</v>
      </c>
      <c r="H33" s="164">
        <v>0</v>
      </c>
      <c r="I33" s="166">
        <v>0</v>
      </c>
      <c r="J33" s="166">
        <v>3566</v>
      </c>
      <c r="K33" s="166">
        <v>0</v>
      </c>
      <c r="L33" s="166">
        <v>0</v>
      </c>
      <c r="M33" s="109" t="s">
        <v>20</v>
      </c>
      <c r="N33" s="278"/>
    </row>
    <row r="34" spans="1:14" s="67" customFormat="1" ht="13.5" thickBot="1">
      <c r="A34" s="274" t="s">
        <v>104</v>
      </c>
      <c r="B34" s="157" t="s">
        <v>14</v>
      </c>
      <c r="C34" s="158">
        <f t="shared" si="0"/>
        <v>125</v>
      </c>
      <c r="D34" s="159">
        <v>11</v>
      </c>
      <c r="E34" s="160">
        <v>0</v>
      </c>
      <c r="F34" s="159">
        <v>0</v>
      </c>
      <c r="G34" s="160">
        <v>105</v>
      </c>
      <c r="H34" s="159">
        <v>0</v>
      </c>
      <c r="I34" s="160">
        <v>0</v>
      </c>
      <c r="J34" s="159">
        <v>9</v>
      </c>
      <c r="K34" s="160">
        <v>0</v>
      </c>
      <c r="L34" s="161">
        <v>0</v>
      </c>
      <c r="M34" s="162" t="s">
        <v>15</v>
      </c>
      <c r="N34" s="276" t="s">
        <v>105</v>
      </c>
    </row>
    <row r="35" spans="1:14" s="67" customFormat="1" ht="13.5" thickBot="1">
      <c r="A35" s="274"/>
      <c r="B35" s="157" t="s">
        <v>17</v>
      </c>
      <c r="C35" s="158">
        <f t="shared" si="0"/>
        <v>80510</v>
      </c>
      <c r="D35" s="159">
        <v>20268</v>
      </c>
      <c r="E35" s="160">
        <v>0</v>
      </c>
      <c r="F35" s="159">
        <v>0</v>
      </c>
      <c r="G35" s="160">
        <v>55865</v>
      </c>
      <c r="H35" s="159">
        <v>0</v>
      </c>
      <c r="I35" s="160">
        <v>0</v>
      </c>
      <c r="J35" s="159">
        <v>4377</v>
      </c>
      <c r="K35" s="160">
        <v>0</v>
      </c>
      <c r="L35" s="161">
        <v>0</v>
      </c>
      <c r="M35" s="162" t="s">
        <v>18</v>
      </c>
      <c r="N35" s="276"/>
    </row>
    <row r="36" spans="1:14" s="67" customFormat="1" ht="13.5" thickBot="1">
      <c r="A36" s="274"/>
      <c r="B36" s="157" t="s">
        <v>19</v>
      </c>
      <c r="C36" s="158">
        <f t="shared" si="0"/>
        <v>32992</v>
      </c>
      <c r="D36" s="159">
        <v>6138</v>
      </c>
      <c r="E36" s="160">
        <v>0</v>
      </c>
      <c r="F36" s="159">
        <v>0</v>
      </c>
      <c r="G36" s="160">
        <v>24832</v>
      </c>
      <c r="H36" s="159">
        <v>0</v>
      </c>
      <c r="I36" s="160">
        <v>0</v>
      </c>
      <c r="J36" s="159">
        <v>2022</v>
      </c>
      <c r="K36" s="160">
        <v>0</v>
      </c>
      <c r="L36" s="161">
        <v>0</v>
      </c>
      <c r="M36" s="162" t="s">
        <v>20</v>
      </c>
      <c r="N36" s="276"/>
    </row>
    <row r="37" spans="1:14" s="67" customFormat="1" ht="13.5" thickBot="1">
      <c r="A37" s="277" t="s">
        <v>98</v>
      </c>
      <c r="B37" s="111" t="s">
        <v>14</v>
      </c>
      <c r="C37" s="163">
        <f t="shared" si="0"/>
        <v>121</v>
      </c>
      <c r="D37" s="164">
        <v>13</v>
      </c>
      <c r="E37" s="165">
        <v>0</v>
      </c>
      <c r="F37" s="165">
        <v>0</v>
      </c>
      <c r="G37" s="165">
        <v>91</v>
      </c>
      <c r="H37" s="164">
        <v>0</v>
      </c>
      <c r="I37" s="165">
        <v>0</v>
      </c>
      <c r="J37" s="164">
        <v>17</v>
      </c>
      <c r="K37" s="165">
        <v>0</v>
      </c>
      <c r="L37" s="166">
        <v>0</v>
      </c>
      <c r="M37" s="109" t="s">
        <v>15</v>
      </c>
      <c r="N37" s="278" t="s">
        <v>99</v>
      </c>
    </row>
    <row r="38" spans="1:14" s="67" customFormat="1" ht="13.5" thickBot="1">
      <c r="A38" s="277"/>
      <c r="B38" s="111" t="s">
        <v>17</v>
      </c>
      <c r="C38" s="163">
        <f t="shared" si="0"/>
        <v>82282</v>
      </c>
      <c r="D38" s="164">
        <v>21737</v>
      </c>
      <c r="E38" s="165">
        <v>0</v>
      </c>
      <c r="F38" s="165">
        <v>0</v>
      </c>
      <c r="G38" s="165">
        <v>52532</v>
      </c>
      <c r="H38" s="164">
        <v>0</v>
      </c>
      <c r="I38" s="165">
        <v>0</v>
      </c>
      <c r="J38" s="164">
        <v>8013</v>
      </c>
      <c r="K38" s="165">
        <v>0</v>
      </c>
      <c r="L38" s="166">
        <v>0</v>
      </c>
      <c r="M38" s="109" t="s">
        <v>18</v>
      </c>
      <c r="N38" s="278"/>
    </row>
    <row r="39" spans="1:14" s="67" customFormat="1">
      <c r="A39" s="319"/>
      <c r="B39" s="112" t="s">
        <v>19</v>
      </c>
      <c r="C39" s="167">
        <f t="shared" si="0"/>
        <v>34790</v>
      </c>
      <c r="D39" s="168">
        <v>6665</v>
      </c>
      <c r="E39" s="169">
        <v>0</v>
      </c>
      <c r="F39" s="169">
        <v>0</v>
      </c>
      <c r="G39" s="169">
        <v>24171</v>
      </c>
      <c r="H39" s="168">
        <v>0</v>
      </c>
      <c r="I39" s="169">
        <v>0</v>
      </c>
      <c r="J39" s="168">
        <v>3954</v>
      </c>
      <c r="K39" s="169">
        <v>0</v>
      </c>
      <c r="L39" s="170">
        <v>0</v>
      </c>
      <c r="M39" s="110" t="s">
        <v>20</v>
      </c>
      <c r="N39" s="318"/>
    </row>
    <row r="40" spans="1:14" s="67" customFormat="1" ht="13.5" thickBot="1">
      <c r="A40" s="316" t="s">
        <v>100</v>
      </c>
      <c r="B40" s="217" t="s">
        <v>14</v>
      </c>
      <c r="C40" s="218">
        <f t="shared" si="0"/>
        <v>89</v>
      </c>
      <c r="D40" s="219">
        <v>5</v>
      </c>
      <c r="E40" s="220">
        <v>0</v>
      </c>
      <c r="F40" s="219">
        <v>0</v>
      </c>
      <c r="G40" s="220">
        <v>73</v>
      </c>
      <c r="H40" s="219">
        <v>0</v>
      </c>
      <c r="I40" s="219">
        <v>0</v>
      </c>
      <c r="J40" s="219">
        <v>11</v>
      </c>
      <c r="K40" s="220">
        <v>0</v>
      </c>
      <c r="L40" s="221">
        <v>0</v>
      </c>
      <c r="M40" s="222" t="s">
        <v>15</v>
      </c>
      <c r="N40" s="317" t="s">
        <v>101</v>
      </c>
    </row>
    <row r="41" spans="1:14" s="67" customFormat="1" ht="13.5" thickBot="1">
      <c r="A41" s="274"/>
      <c r="B41" s="157" t="s">
        <v>17</v>
      </c>
      <c r="C41" s="158">
        <f t="shared" si="0"/>
        <v>47232</v>
      </c>
      <c r="D41" s="159">
        <v>8899</v>
      </c>
      <c r="E41" s="160">
        <v>0</v>
      </c>
      <c r="F41" s="159">
        <v>0</v>
      </c>
      <c r="G41" s="160">
        <v>33248</v>
      </c>
      <c r="H41" s="159">
        <v>0</v>
      </c>
      <c r="I41" s="159">
        <v>0</v>
      </c>
      <c r="J41" s="159">
        <v>5085</v>
      </c>
      <c r="K41" s="160">
        <v>0</v>
      </c>
      <c r="L41" s="161">
        <v>0</v>
      </c>
      <c r="M41" s="162" t="s">
        <v>18</v>
      </c>
      <c r="N41" s="276"/>
    </row>
    <row r="42" spans="1:14" s="67" customFormat="1" ht="13.5" thickBot="1">
      <c r="A42" s="274"/>
      <c r="B42" s="157" t="s">
        <v>19</v>
      </c>
      <c r="C42" s="158">
        <f t="shared" si="0"/>
        <v>21168</v>
      </c>
      <c r="D42" s="159">
        <v>2670</v>
      </c>
      <c r="E42" s="160">
        <v>0</v>
      </c>
      <c r="F42" s="159">
        <v>0</v>
      </c>
      <c r="G42" s="160">
        <v>15871</v>
      </c>
      <c r="H42" s="159">
        <v>0</v>
      </c>
      <c r="I42" s="159">
        <v>0</v>
      </c>
      <c r="J42" s="159">
        <v>2627</v>
      </c>
      <c r="K42" s="160">
        <v>0</v>
      </c>
      <c r="L42" s="161">
        <v>0</v>
      </c>
      <c r="M42" s="162" t="s">
        <v>20</v>
      </c>
      <c r="N42" s="276"/>
    </row>
    <row r="43" spans="1:14" s="67" customFormat="1" ht="13.5" thickBot="1">
      <c r="A43" s="277" t="s">
        <v>102</v>
      </c>
      <c r="B43" s="111" t="s">
        <v>14</v>
      </c>
      <c r="C43" s="163">
        <f t="shared" si="0"/>
        <v>90</v>
      </c>
      <c r="D43" s="165">
        <v>12</v>
      </c>
      <c r="E43" s="165">
        <v>0</v>
      </c>
      <c r="F43" s="165">
        <v>0</v>
      </c>
      <c r="G43" s="165">
        <v>62</v>
      </c>
      <c r="H43" s="164">
        <v>0</v>
      </c>
      <c r="I43" s="166">
        <v>0</v>
      </c>
      <c r="J43" s="166">
        <v>16</v>
      </c>
      <c r="K43" s="166">
        <v>0</v>
      </c>
      <c r="L43" s="166">
        <v>0</v>
      </c>
      <c r="M43" s="109" t="s">
        <v>15</v>
      </c>
      <c r="N43" s="278" t="s">
        <v>103</v>
      </c>
    </row>
    <row r="44" spans="1:14" s="67" customFormat="1" ht="13.5" thickBot="1">
      <c r="A44" s="277"/>
      <c r="B44" s="111" t="s">
        <v>17</v>
      </c>
      <c r="C44" s="163">
        <f t="shared" si="0"/>
        <v>58147</v>
      </c>
      <c r="D44" s="165">
        <v>17695</v>
      </c>
      <c r="E44" s="165">
        <v>0</v>
      </c>
      <c r="F44" s="165">
        <v>0</v>
      </c>
      <c r="G44" s="165">
        <v>32880</v>
      </c>
      <c r="H44" s="164">
        <v>0</v>
      </c>
      <c r="I44" s="166">
        <v>0</v>
      </c>
      <c r="J44" s="166">
        <v>7572</v>
      </c>
      <c r="K44" s="166">
        <v>0</v>
      </c>
      <c r="L44" s="166">
        <v>0</v>
      </c>
      <c r="M44" s="109" t="s">
        <v>18</v>
      </c>
      <c r="N44" s="278"/>
    </row>
    <row r="45" spans="1:14" s="67" customFormat="1">
      <c r="A45" s="319"/>
      <c r="B45" s="112" t="s">
        <v>19</v>
      </c>
      <c r="C45" s="167">
        <f t="shared" si="0"/>
        <v>24195</v>
      </c>
      <c r="D45" s="169">
        <v>5322</v>
      </c>
      <c r="E45" s="169">
        <v>0</v>
      </c>
      <c r="F45" s="169">
        <v>0</v>
      </c>
      <c r="G45" s="169">
        <v>15053</v>
      </c>
      <c r="H45" s="168">
        <v>0</v>
      </c>
      <c r="I45" s="170">
        <v>0</v>
      </c>
      <c r="J45" s="170">
        <v>3820</v>
      </c>
      <c r="K45" s="170">
        <v>0</v>
      </c>
      <c r="L45" s="170">
        <v>0</v>
      </c>
      <c r="M45" s="110" t="s">
        <v>20</v>
      </c>
      <c r="N45" s="318"/>
    </row>
    <row r="46" spans="1:14" ht="13.5" thickBot="1">
      <c r="A46" s="320" t="s">
        <v>9</v>
      </c>
      <c r="B46" s="224" t="s">
        <v>14</v>
      </c>
      <c r="C46" s="225">
        <f t="shared" si="0"/>
        <v>1151</v>
      </c>
      <c r="D46" s="225">
        <f t="shared" ref="D46:K46" si="1">SUM(D10,D13,D16,D19,D22,D25,D28,D31,D34,D37,D40,D43)</f>
        <v>118</v>
      </c>
      <c r="E46" s="225">
        <f t="shared" si="1"/>
        <v>0</v>
      </c>
      <c r="F46" s="225">
        <f t="shared" si="1"/>
        <v>0</v>
      </c>
      <c r="G46" s="225">
        <f t="shared" si="1"/>
        <v>851</v>
      </c>
      <c r="H46" s="225">
        <f t="shared" si="1"/>
        <v>0</v>
      </c>
      <c r="I46" s="225">
        <f t="shared" si="1"/>
        <v>0</v>
      </c>
      <c r="J46" s="225">
        <f t="shared" si="1"/>
        <v>182</v>
      </c>
      <c r="K46" s="225">
        <f t="shared" si="1"/>
        <v>0</v>
      </c>
      <c r="L46" s="225">
        <f>SUM(L10,L13,L16,L19,L22,L25,L28,L31,L34,L37,L40,L43)</f>
        <v>0</v>
      </c>
      <c r="M46" s="226" t="s">
        <v>15</v>
      </c>
      <c r="N46" s="323" t="s">
        <v>2</v>
      </c>
    </row>
    <row r="47" spans="1:14" ht="13.5" thickBot="1">
      <c r="A47" s="321"/>
      <c r="B47" s="227" t="s">
        <v>17</v>
      </c>
      <c r="C47" s="228">
        <f t="shared" si="0"/>
        <v>769941</v>
      </c>
      <c r="D47" s="228">
        <f t="shared" ref="D47:K47" si="2">SUM(D11,D14,D17,D20,D23,D26,D29,D32,D35,D38,D41,D44)</f>
        <v>190821</v>
      </c>
      <c r="E47" s="228">
        <f t="shared" si="2"/>
        <v>0</v>
      </c>
      <c r="F47" s="228">
        <f t="shared" si="2"/>
        <v>0</v>
      </c>
      <c r="G47" s="228">
        <f t="shared" si="2"/>
        <v>492744</v>
      </c>
      <c r="H47" s="228">
        <f t="shared" si="2"/>
        <v>0</v>
      </c>
      <c r="I47" s="228">
        <f t="shared" si="2"/>
        <v>0</v>
      </c>
      <c r="J47" s="228">
        <f t="shared" si="2"/>
        <v>86376</v>
      </c>
      <c r="K47" s="228">
        <f t="shared" si="2"/>
        <v>0</v>
      </c>
      <c r="L47" s="228">
        <f>SUM(L11,L14,L17,L20,L23,L26,L29,L32,L35,L38,L41,L44)</f>
        <v>0</v>
      </c>
      <c r="M47" s="229" t="s">
        <v>18</v>
      </c>
      <c r="N47" s="324"/>
    </row>
    <row r="48" spans="1:14">
      <c r="A48" s="322"/>
      <c r="B48" s="230" t="s">
        <v>19</v>
      </c>
      <c r="C48" s="231">
        <f t="shared" si="0"/>
        <v>334889</v>
      </c>
      <c r="D48" s="231">
        <f t="shared" ref="D48:K48" si="3">SUM(D12,D15,D18,D21,D24,D27,D30,D33,D36,D39,D42,D45)</f>
        <v>58040</v>
      </c>
      <c r="E48" s="231">
        <f t="shared" si="3"/>
        <v>0</v>
      </c>
      <c r="F48" s="231">
        <f t="shared" si="3"/>
        <v>0</v>
      </c>
      <c r="G48" s="231">
        <f t="shared" si="3"/>
        <v>232763</v>
      </c>
      <c r="H48" s="231">
        <f t="shared" si="3"/>
        <v>0</v>
      </c>
      <c r="I48" s="231">
        <f t="shared" si="3"/>
        <v>0</v>
      </c>
      <c r="J48" s="231">
        <f t="shared" si="3"/>
        <v>44086</v>
      </c>
      <c r="K48" s="231">
        <f t="shared" si="3"/>
        <v>0</v>
      </c>
      <c r="L48" s="231">
        <f>SUM(L12,L15,L18,L21,L24,L27,L30,L33,L36,L39,L42,L45)</f>
        <v>0</v>
      </c>
      <c r="M48" s="232" t="s">
        <v>20</v>
      </c>
      <c r="N48" s="325"/>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customFormat="1"/>
    <row r="66" customFormat="1"/>
    <row r="67" customFormat="1"/>
    <row r="68" customFormat="1"/>
    <row r="69" customFormat="1"/>
    <row r="70" customFormat="1"/>
  </sheetData>
  <mergeCells count="36">
    <mergeCell ref="A10:A12"/>
    <mergeCell ref="N10:N12"/>
    <mergeCell ref="A13:A15"/>
    <mergeCell ref="N13:N15"/>
    <mergeCell ref="A16:A18"/>
    <mergeCell ref="N16:N18"/>
    <mergeCell ref="A19:A21"/>
    <mergeCell ref="N19:N21"/>
    <mergeCell ref="A22:A24"/>
    <mergeCell ref="N22:N24"/>
    <mergeCell ref="A25:A27"/>
    <mergeCell ref="N25:N27"/>
    <mergeCell ref="A28:A30"/>
    <mergeCell ref="N28:N30"/>
    <mergeCell ref="A31:A33"/>
    <mergeCell ref="N31:N33"/>
    <mergeCell ref="A34:A36"/>
    <mergeCell ref="N34:N36"/>
    <mergeCell ref="A37:A39"/>
    <mergeCell ref="N37:N39"/>
    <mergeCell ref="A40:A42"/>
    <mergeCell ref="N40:N42"/>
    <mergeCell ref="A46:A48"/>
    <mergeCell ref="N46:N48"/>
    <mergeCell ref="A43:A45"/>
    <mergeCell ref="N43:N45"/>
    <mergeCell ref="A1:N1"/>
    <mergeCell ref="A2:N2"/>
    <mergeCell ref="A3:N3"/>
    <mergeCell ref="A4:N4"/>
    <mergeCell ref="A5:N5"/>
    <mergeCell ref="A7:A9"/>
    <mergeCell ref="B7:B9"/>
    <mergeCell ref="C7:L7"/>
    <mergeCell ref="M7:M9"/>
    <mergeCell ref="N7:N9"/>
  </mergeCells>
  <printOptions horizontalCentered="1"/>
  <pageMargins left="0" right="0" top="0.39370078740157483" bottom="0" header="0.31496062992125984" footer="0.31496062992125984"/>
  <pageSetup paperSize="9" scale="8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O70"/>
  <sheetViews>
    <sheetView view="pageBreakPreview" zoomScaleNormal="100" zoomScaleSheetLayoutView="100" workbookViewId="0">
      <selection activeCell="E9" sqref="E9"/>
    </sheetView>
  </sheetViews>
  <sheetFormatPr defaultRowHeight="12.75"/>
  <cols>
    <col min="1" max="1" width="17.42578125" customWidth="1"/>
    <col min="2" max="2" width="14.28515625" customWidth="1"/>
    <col min="3" max="3" width="11.7109375" style="64" customWidth="1"/>
    <col min="4" max="12" width="9.85546875" customWidth="1"/>
    <col min="13" max="13" width="11.7109375" customWidth="1"/>
    <col min="14" max="14" width="18.140625" customWidth="1"/>
    <col min="15" max="15" width="16" hidden="1" customWidth="1"/>
    <col min="16" max="16" width="1.28515625" customWidth="1"/>
    <col min="17" max="17" width="8.85546875" customWidth="1"/>
  </cols>
  <sheetData>
    <row r="1" spans="1:14" s="28" customFormat="1" ht="12" customHeight="1">
      <c r="A1" s="261"/>
      <c r="B1" s="261"/>
      <c r="C1" s="261"/>
      <c r="D1" s="261"/>
      <c r="E1" s="261"/>
      <c r="F1" s="261"/>
      <c r="G1" s="261"/>
      <c r="H1" s="261"/>
      <c r="I1" s="261"/>
      <c r="J1" s="261"/>
      <c r="K1" s="261"/>
      <c r="L1" s="261"/>
      <c r="M1" s="261"/>
      <c r="N1" s="261"/>
    </row>
    <row r="2" spans="1:14" s="64" customFormat="1" ht="18">
      <c r="A2" s="262" t="s">
        <v>79</v>
      </c>
      <c r="B2" s="262"/>
      <c r="C2" s="262"/>
      <c r="D2" s="262"/>
      <c r="E2" s="262"/>
      <c r="F2" s="262"/>
      <c r="G2" s="262"/>
      <c r="H2" s="262"/>
      <c r="I2" s="262"/>
      <c r="J2" s="262"/>
      <c r="K2" s="262"/>
      <c r="L2" s="262"/>
      <c r="M2" s="262"/>
      <c r="N2" s="262"/>
    </row>
    <row r="3" spans="1:14" s="64" customFormat="1" ht="15.75" customHeight="1">
      <c r="A3" s="263" t="s">
        <v>180</v>
      </c>
      <c r="B3" s="263"/>
      <c r="C3" s="263"/>
      <c r="D3" s="263"/>
      <c r="E3" s="263"/>
      <c r="F3" s="263"/>
      <c r="G3" s="263"/>
      <c r="H3" s="263"/>
      <c r="I3" s="263"/>
      <c r="J3" s="263"/>
      <c r="K3" s="263"/>
      <c r="L3" s="263"/>
      <c r="M3" s="263"/>
      <c r="N3" s="263"/>
    </row>
    <row r="4" spans="1:14" s="64" customFormat="1" ht="14.25" customHeight="1">
      <c r="A4" s="264">
        <v>2023</v>
      </c>
      <c r="B4" s="264"/>
      <c r="C4" s="264"/>
      <c r="D4" s="264"/>
      <c r="E4" s="264"/>
      <c r="F4" s="264"/>
      <c r="G4" s="264"/>
      <c r="H4" s="264"/>
      <c r="I4" s="264"/>
      <c r="J4" s="264"/>
      <c r="K4" s="264"/>
      <c r="L4" s="264"/>
      <c r="M4" s="264"/>
      <c r="N4" s="264"/>
    </row>
    <row r="5" spans="1:14" s="64" customFormat="1" ht="13.5" customHeight="1">
      <c r="A5" s="265" t="s">
        <v>254</v>
      </c>
      <c r="B5" s="265"/>
      <c r="C5" s="265"/>
      <c r="D5" s="265"/>
      <c r="E5" s="265"/>
      <c r="F5" s="265"/>
      <c r="G5" s="265"/>
      <c r="H5" s="265"/>
      <c r="I5" s="265"/>
      <c r="J5" s="265"/>
      <c r="K5" s="265"/>
      <c r="L5" s="265"/>
      <c r="M5" s="265"/>
      <c r="N5" s="265"/>
    </row>
    <row r="6" spans="1:14" s="64" customFormat="1" ht="15.75">
      <c r="A6" s="1" t="s">
        <v>245</v>
      </c>
      <c r="B6" s="65"/>
      <c r="C6" s="65"/>
      <c r="D6" s="65"/>
      <c r="E6" s="65"/>
      <c r="F6" s="65"/>
      <c r="G6" s="65"/>
      <c r="H6" s="65"/>
      <c r="I6" s="65"/>
      <c r="J6" s="65"/>
      <c r="K6" s="65"/>
      <c r="L6" s="31"/>
      <c r="M6" s="65"/>
      <c r="N6" s="30" t="s">
        <v>238</v>
      </c>
    </row>
    <row r="7" spans="1:14" s="64" customFormat="1" ht="18" customHeight="1">
      <c r="A7" s="266" t="s">
        <v>80</v>
      </c>
      <c r="B7" s="266" t="s">
        <v>118</v>
      </c>
      <c r="C7" s="269" t="s">
        <v>120</v>
      </c>
      <c r="D7" s="269"/>
      <c r="E7" s="269"/>
      <c r="F7" s="269"/>
      <c r="G7" s="269"/>
      <c r="H7" s="269"/>
      <c r="I7" s="269"/>
      <c r="J7" s="269"/>
      <c r="K7" s="269"/>
      <c r="L7" s="269"/>
      <c r="M7" s="270" t="s">
        <v>119</v>
      </c>
      <c r="N7" s="270" t="s">
        <v>81</v>
      </c>
    </row>
    <row r="8" spans="1:14" s="66" customFormat="1" ht="29.25" customHeight="1">
      <c r="A8" s="267"/>
      <c r="B8" s="267"/>
      <c r="C8" s="75" t="s">
        <v>179</v>
      </c>
      <c r="D8" s="75" t="s">
        <v>3</v>
      </c>
      <c r="E8" s="75" t="s">
        <v>78</v>
      </c>
      <c r="F8" s="75" t="s">
        <v>77</v>
      </c>
      <c r="G8" s="75" t="s">
        <v>4</v>
      </c>
      <c r="H8" s="75" t="s">
        <v>76</v>
      </c>
      <c r="I8" s="75" t="s">
        <v>5</v>
      </c>
      <c r="J8" s="75" t="s">
        <v>75</v>
      </c>
      <c r="K8" s="75" t="s">
        <v>6</v>
      </c>
      <c r="L8" s="75" t="s">
        <v>7</v>
      </c>
      <c r="M8" s="271"/>
      <c r="N8" s="271"/>
    </row>
    <row r="9" spans="1:14" s="66" customFormat="1" ht="24.75" customHeight="1">
      <c r="A9" s="268"/>
      <c r="B9" s="268"/>
      <c r="C9" s="98" t="s">
        <v>9</v>
      </c>
      <c r="D9" s="76" t="s">
        <v>209</v>
      </c>
      <c r="E9" s="76" t="s">
        <v>208</v>
      </c>
      <c r="F9" s="76" t="s">
        <v>207</v>
      </c>
      <c r="G9" s="76" t="s">
        <v>10</v>
      </c>
      <c r="H9" s="76" t="s">
        <v>205</v>
      </c>
      <c r="I9" s="76" t="s">
        <v>204</v>
      </c>
      <c r="J9" s="76" t="s">
        <v>206</v>
      </c>
      <c r="K9" s="76" t="s">
        <v>11</v>
      </c>
      <c r="L9" s="76" t="s">
        <v>12</v>
      </c>
      <c r="M9" s="272"/>
      <c r="N9" s="272"/>
    </row>
    <row r="10" spans="1:14" s="67" customFormat="1" ht="13.5" thickBot="1">
      <c r="A10" s="273" t="s">
        <v>82</v>
      </c>
      <c r="B10" s="151" t="s">
        <v>14</v>
      </c>
      <c r="C10" s="152">
        <f>SUM(D10:L10)</f>
        <v>388</v>
      </c>
      <c r="D10" s="153">
        <v>38</v>
      </c>
      <c r="E10" s="154">
        <v>18</v>
      </c>
      <c r="F10" s="153">
        <v>14</v>
      </c>
      <c r="G10" s="154">
        <v>68</v>
      </c>
      <c r="H10" s="153">
        <v>58</v>
      </c>
      <c r="I10" s="154">
        <v>117</v>
      </c>
      <c r="J10" s="153">
        <v>31</v>
      </c>
      <c r="K10" s="154">
        <v>20</v>
      </c>
      <c r="L10" s="155">
        <v>24</v>
      </c>
      <c r="M10" s="156" t="s">
        <v>15</v>
      </c>
      <c r="N10" s="275" t="s">
        <v>83</v>
      </c>
    </row>
    <row r="11" spans="1:14" s="67" customFormat="1" ht="13.5" thickBot="1">
      <c r="A11" s="274"/>
      <c r="B11" s="157" t="s">
        <v>17</v>
      </c>
      <c r="C11" s="158">
        <f t="shared" ref="C11:C48" si="0">SUM(D11:L11)</f>
        <v>12154589</v>
      </c>
      <c r="D11" s="159">
        <v>89729</v>
      </c>
      <c r="E11" s="160">
        <v>2540203</v>
      </c>
      <c r="F11" s="159">
        <v>882564</v>
      </c>
      <c r="G11" s="160">
        <v>35098</v>
      </c>
      <c r="H11" s="159">
        <v>2079861</v>
      </c>
      <c r="I11" s="160">
        <v>3918321</v>
      </c>
      <c r="J11" s="159">
        <v>203392</v>
      </c>
      <c r="K11" s="160">
        <v>836566</v>
      </c>
      <c r="L11" s="161">
        <v>1568855</v>
      </c>
      <c r="M11" s="162" t="s">
        <v>18</v>
      </c>
      <c r="N11" s="276"/>
    </row>
    <row r="12" spans="1:14" s="67" customFormat="1" ht="13.5" thickBot="1">
      <c r="A12" s="274"/>
      <c r="B12" s="157" t="s">
        <v>19</v>
      </c>
      <c r="C12" s="158">
        <f t="shared" si="0"/>
        <v>7212444</v>
      </c>
      <c r="D12" s="159">
        <v>32843</v>
      </c>
      <c r="E12" s="160">
        <v>2132641</v>
      </c>
      <c r="F12" s="159">
        <v>293997</v>
      </c>
      <c r="G12" s="160">
        <v>17368</v>
      </c>
      <c r="H12" s="159">
        <v>1203959</v>
      </c>
      <c r="I12" s="160">
        <v>1993895</v>
      </c>
      <c r="J12" s="159">
        <v>107314</v>
      </c>
      <c r="K12" s="160">
        <v>450178</v>
      </c>
      <c r="L12" s="161">
        <v>980249</v>
      </c>
      <c r="M12" s="162" t="s">
        <v>20</v>
      </c>
      <c r="N12" s="276"/>
    </row>
    <row r="13" spans="1:14" s="67" customFormat="1" ht="13.5" thickBot="1">
      <c r="A13" s="277" t="s">
        <v>84</v>
      </c>
      <c r="B13" s="111" t="s">
        <v>14</v>
      </c>
      <c r="C13" s="163">
        <f t="shared" si="0"/>
        <v>331</v>
      </c>
      <c r="D13" s="164">
        <v>21</v>
      </c>
      <c r="E13" s="165">
        <v>18</v>
      </c>
      <c r="F13" s="164">
        <v>14</v>
      </c>
      <c r="G13" s="165">
        <v>54</v>
      </c>
      <c r="H13" s="164">
        <v>44</v>
      </c>
      <c r="I13" s="165">
        <v>113</v>
      </c>
      <c r="J13" s="164">
        <v>32</v>
      </c>
      <c r="K13" s="165">
        <v>17</v>
      </c>
      <c r="L13" s="166">
        <v>18</v>
      </c>
      <c r="M13" s="109" t="s">
        <v>15</v>
      </c>
      <c r="N13" s="278" t="s">
        <v>85</v>
      </c>
    </row>
    <row r="14" spans="1:14" s="67" customFormat="1" ht="13.5" thickBot="1">
      <c r="A14" s="277"/>
      <c r="B14" s="111" t="s">
        <v>17</v>
      </c>
      <c r="C14" s="163">
        <f t="shared" si="0"/>
        <v>12450729</v>
      </c>
      <c r="D14" s="164">
        <v>77897</v>
      </c>
      <c r="E14" s="165">
        <v>3095208</v>
      </c>
      <c r="F14" s="164">
        <v>842025</v>
      </c>
      <c r="G14" s="165">
        <v>30394</v>
      </c>
      <c r="H14" s="164">
        <v>1508579</v>
      </c>
      <c r="I14" s="165">
        <v>4564751</v>
      </c>
      <c r="J14" s="164">
        <v>129790</v>
      </c>
      <c r="K14" s="165">
        <v>789362</v>
      </c>
      <c r="L14" s="166">
        <v>1412723</v>
      </c>
      <c r="M14" s="109" t="s">
        <v>18</v>
      </c>
      <c r="N14" s="278"/>
    </row>
    <row r="15" spans="1:14" s="67" customFormat="1" ht="13.5" thickBot="1">
      <c r="A15" s="277"/>
      <c r="B15" s="111" t="s">
        <v>19</v>
      </c>
      <c r="C15" s="163">
        <f t="shared" si="0"/>
        <v>7472363</v>
      </c>
      <c r="D15" s="164">
        <v>31806</v>
      </c>
      <c r="E15" s="165">
        <v>2600812</v>
      </c>
      <c r="F15" s="164">
        <v>281250</v>
      </c>
      <c r="G15" s="165">
        <v>16687</v>
      </c>
      <c r="H15" s="164">
        <v>858822</v>
      </c>
      <c r="I15" s="165">
        <v>2274236</v>
      </c>
      <c r="J15" s="164">
        <v>58335</v>
      </c>
      <c r="K15" s="165">
        <v>471829</v>
      </c>
      <c r="L15" s="166">
        <v>878586</v>
      </c>
      <c r="M15" s="109" t="s">
        <v>20</v>
      </c>
      <c r="N15" s="278"/>
    </row>
    <row r="16" spans="1:14" s="67" customFormat="1" ht="13.5" thickBot="1">
      <c r="A16" s="274" t="s">
        <v>86</v>
      </c>
      <c r="B16" s="157" t="s">
        <v>14</v>
      </c>
      <c r="C16" s="158">
        <f t="shared" si="0"/>
        <v>362</v>
      </c>
      <c r="D16" s="159">
        <v>31</v>
      </c>
      <c r="E16" s="160">
        <v>13</v>
      </c>
      <c r="F16" s="159">
        <v>14</v>
      </c>
      <c r="G16" s="160">
        <v>56</v>
      </c>
      <c r="H16" s="159">
        <v>53</v>
      </c>
      <c r="I16" s="160">
        <v>119</v>
      </c>
      <c r="J16" s="159">
        <v>36</v>
      </c>
      <c r="K16" s="160">
        <v>12</v>
      </c>
      <c r="L16" s="161">
        <v>28</v>
      </c>
      <c r="M16" s="162" t="s">
        <v>15</v>
      </c>
      <c r="N16" s="276" t="s">
        <v>87</v>
      </c>
    </row>
    <row r="17" spans="1:14" s="67" customFormat="1" ht="13.5" thickBot="1">
      <c r="A17" s="274"/>
      <c r="B17" s="157" t="s">
        <v>17</v>
      </c>
      <c r="C17" s="158">
        <f t="shared" si="0"/>
        <v>12531906</v>
      </c>
      <c r="D17" s="159">
        <v>77647</v>
      </c>
      <c r="E17" s="160">
        <v>2549857</v>
      </c>
      <c r="F17" s="159">
        <v>876690</v>
      </c>
      <c r="G17" s="160">
        <v>33484</v>
      </c>
      <c r="H17" s="159">
        <v>1766204</v>
      </c>
      <c r="I17" s="160">
        <v>4744541</v>
      </c>
      <c r="J17" s="159">
        <v>254162</v>
      </c>
      <c r="K17" s="160">
        <v>536564</v>
      </c>
      <c r="L17" s="161">
        <v>1692757</v>
      </c>
      <c r="M17" s="162" t="s">
        <v>18</v>
      </c>
      <c r="N17" s="276"/>
    </row>
    <row r="18" spans="1:14" s="67" customFormat="1" ht="13.5" thickBot="1">
      <c r="A18" s="274"/>
      <c r="B18" s="157" t="s">
        <v>19</v>
      </c>
      <c r="C18" s="158">
        <f t="shared" si="0"/>
        <v>7272689</v>
      </c>
      <c r="D18" s="159">
        <v>25978</v>
      </c>
      <c r="E18" s="160">
        <v>2159388</v>
      </c>
      <c r="F18" s="159">
        <v>282997</v>
      </c>
      <c r="G18" s="160">
        <v>18016</v>
      </c>
      <c r="H18" s="159">
        <v>1013499</v>
      </c>
      <c r="I18" s="160">
        <v>2350550</v>
      </c>
      <c r="J18" s="159">
        <v>124375</v>
      </c>
      <c r="K18" s="160">
        <v>279896</v>
      </c>
      <c r="L18" s="161">
        <v>1017990</v>
      </c>
      <c r="M18" s="162" t="s">
        <v>20</v>
      </c>
      <c r="N18" s="276"/>
    </row>
    <row r="19" spans="1:14" s="67" customFormat="1" ht="13.5" thickBot="1">
      <c r="A19" s="277" t="s">
        <v>88</v>
      </c>
      <c r="B19" s="111" t="s">
        <v>14</v>
      </c>
      <c r="C19" s="163">
        <f t="shared" si="0"/>
        <v>355</v>
      </c>
      <c r="D19" s="164">
        <v>38</v>
      </c>
      <c r="E19" s="164">
        <v>3</v>
      </c>
      <c r="F19" s="164">
        <v>13</v>
      </c>
      <c r="G19" s="164">
        <v>70</v>
      </c>
      <c r="H19" s="164">
        <v>51</v>
      </c>
      <c r="I19" s="164">
        <v>114</v>
      </c>
      <c r="J19" s="164">
        <v>23</v>
      </c>
      <c r="K19" s="165">
        <v>10</v>
      </c>
      <c r="L19" s="166">
        <v>33</v>
      </c>
      <c r="M19" s="109" t="s">
        <v>15</v>
      </c>
      <c r="N19" s="278" t="s">
        <v>89</v>
      </c>
    </row>
    <row r="20" spans="1:14" s="67" customFormat="1" ht="13.5" thickBot="1">
      <c r="A20" s="277"/>
      <c r="B20" s="111" t="s">
        <v>17</v>
      </c>
      <c r="C20" s="163">
        <f t="shared" si="0"/>
        <v>10489227</v>
      </c>
      <c r="D20" s="164">
        <v>112861</v>
      </c>
      <c r="E20" s="164">
        <v>433406</v>
      </c>
      <c r="F20" s="164">
        <v>742721</v>
      </c>
      <c r="G20" s="164">
        <v>42813</v>
      </c>
      <c r="H20" s="164">
        <v>1720060</v>
      </c>
      <c r="I20" s="164">
        <v>4834499</v>
      </c>
      <c r="J20" s="164">
        <v>109669</v>
      </c>
      <c r="K20" s="165">
        <v>739381</v>
      </c>
      <c r="L20" s="166">
        <v>1753817</v>
      </c>
      <c r="M20" s="109" t="s">
        <v>18</v>
      </c>
      <c r="N20" s="278"/>
    </row>
    <row r="21" spans="1:14" s="67" customFormat="1" ht="13.5" thickBot="1">
      <c r="A21" s="277"/>
      <c r="B21" s="111" t="s">
        <v>19</v>
      </c>
      <c r="C21" s="163">
        <f t="shared" si="0"/>
        <v>5454236</v>
      </c>
      <c r="D21" s="164">
        <v>37982</v>
      </c>
      <c r="E21" s="164">
        <v>370016</v>
      </c>
      <c r="F21" s="164">
        <v>248147</v>
      </c>
      <c r="G21" s="164">
        <v>23354</v>
      </c>
      <c r="H21" s="164">
        <v>980866</v>
      </c>
      <c r="I21" s="164">
        <v>2371079</v>
      </c>
      <c r="J21" s="164">
        <v>52591</v>
      </c>
      <c r="K21" s="165">
        <v>353468</v>
      </c>
      <c r="L21" s="166">
        <v>1016733</v>
      </c>
      <c r="M21" s="109" t="s">
        <v>20</v>
      </c>
      <c r="N21" s="278"/>
    </row>
    <row r="22" spans="1:14" s="67" customFormat="1" ht="13.5" thickBot="1">
      <c r="A22" s="274" t="s">
        <v>90</v>
      </c>
      <c r="B22" s="157" t="s">
        <v>14</v>
      </c>
      <c r="C22" s="158">
        <f t="shared" si="0"/>
        <v>352</v>
      </c>
      <c r="D22" s="159">
        <v>39</v>
      </c>
      <c r="E22" s="160">
        <v>0</v>
      </c>
      <c r="F22" s="159">
        <v>15</v>
      </c>
      <c r="G22" s="160">
        <v>63</v>
      </c>
      <c r="H22" s="159">
        <v>40</v>
      </c>
      <c r="I22" s="160">
        <v>119</v>
      </c>
      <c r="J22" s="159">
        <v>31</v>
      </c>
      <c r="K22" s="160">
        <v>15</v>
      </c>
      <c r="L22" s="161">
        <v>30</v>
      </c>
      <c r="M22" s="162" t="s">
        <v>15</v>
      </c>
      <c r="N22" s="276" t="s">
        <v>91</v>
      </c>
    </row>
    <row r="23" spans="1:14" s="67" customFormat="1" ht="13.5" thickBot="1">
      <c r="A23" s="274"/>
      <c r="B23" s="157" t="s">
        <v>17</v>
      </c>
      <c r="C23" s="158">
        <f t="shared" si="0"/>
        <v>9606903</v>
      </c>
      <c r="D23" s="159">
        <v>108970</v>
      </c>
      <c r="E23" s="160">
        <v>0</v>
      </c>
      <c r="F23" s="159">
        <v>855547</v>
      </c>
      <c r="G23" s="160">
        <v>43646</v>
      </c>
      <c r="H23" s="159">
        <v>1399740</v>
      </c>
      <c r="I23" s="160">
        <v>5030333</v>
      </c>
      <c r="J23" s="159">
        <v>165885</v>
      </c>
      <c r="K23" s="160">
        <v>638597</v>
      </c>
      <c r="L23" s="161">
        <v>1364185</v>
      </c>
      <c r="M23" s="162" t="s">
        <v>18</v>
      </c>
      <c r="N23" s="276"/>
    </row>
    <row r="24" spans="1:14" s="67" customFormat="1" ht="13.5" thickBot="1">
      <c r="A24" s="274"/>
      <c r="B24" s="157" t="s">
        <v>19</v>
      </c>
      <c r="C24" s="158">
        <f t="shared" si="0"/>
        <v>4910502</v>
      </c>
      <c r="D24" s="159">
        <v>37700</v>
      </c>
      <c r="E24" s="160">
        <v>0</v>
      </c>
      <c r="F24" s="159">
        <v>308289</v>
      </c>
      <c r="G24" s="160">
        <v>22162</v>
      </c>
      <c r="H24" s="159">
        <v>799839</v>
      </c>
      <c r="I24" s="160">
        <v>2541854</v>
      </c>
      <c r="J24" s="159">
        <v>78705</v>
      </c>
      <c r="K24" s="160">
        <v>319935</v>
      </c>
      <c r="L24" s="161">
        <v>802018</v>
      </c>
      <c r="M24" s="162" t="s">
        <v>20</v>
      </c>
      <c r="N24" s="276"/>
    </row>
    <row r="25" spans="1:14" s="67" customFormat="1" ht="13.5" thickBot="1">
      <c r="A25" s="277" t="s">
        <v>92</v>
      </c>
      <c r="B25" s="111" t="s">
        <v>14</v>
      </c>
      <c r="C25" s="163">
        <f t="shared" si="0"/>
        <v>331</v>
      </c>
      <c r="D25" s="165">
        <v>22</v>
      </c>
      <c r="E25" s="165">
        <v>0</v>
      </c>
      <c r="F25" s="165">
        <v>15</v>
      </c>
      <c r="G25" s="165">
        <v>65</v>
      </c>
      <c r="H25" s="165">
        <v>50</v>
      </c>
      <c r="I25" s="165">
        <v>110</v>
      </c>
      <c r="J25" s="165">
        <v>20</v>
      </c>
      <c r="K25" s="165">
        <v>19</v>
      </c>
      <c r="L25" s="166">
        <v>30</v>
      </c>
      <c r="M25" s="109" t="s">
        <v>15</v>
      </c>
      <c r="N25" s="278" t="s">
        <v>93</v>
      </c>
    </row>
    <row r="26" spans="1:14" s="67" customFormat="1" ht="13.5" thickBot="1">
      <c r="A26" s="277"/>
      <c r="B26" s="111" t="s">
        <v>17</v>
      </c>
      <c r="C26" s="163">
        <f t="shared" si="0"/>
        <v>16220547</v>
      </c>
      <c r="D26" s="165">
        <v>50092</v>
      </c>
      <c r="E26" s="165">
        <v>0</v>
      </c>
      <c r="F26" s="165">
        <v>6612343</v>
      </c>
      <c r="G26" s="165">
        <v>42628</v>
      </c>
      <c r="H26" s="165">
        <v>1785389</v>
      </c>
      <c r="I26" s="165">
        <v>5182751</v>
      </c>
      <c r="J26" s="165">
        <v>61635</v>
      </c>
      <c r="K26" s="165">
        <v>481721</v>
      </c>
      <c r="L26" s="166">
        <v>2003988</v>
      </c>
      <c r="M26" s="109" t="s">
        <v>18</v>
      </c>
      <c r="N26" s="278"/>
    </row>
    <row r="27" spans="1:14" s="67" customFormat="1" ht="13.5" thickBot="1">
      <c r="A27" s="277"/>
      <c r="B27" s="111" t="s">
        <v>19</v>
      </c>
      <c r="C27" s="163">
        <f t="shared" si="0"/>
        <v>5167181</v>
      </c>
      <c r="D27" s="165">
        <v>18404</v>
      </c>
      <c r="E27" s="165">
        <v>0</v>
      </c>
      <c r="F27" s="165">
        <v>295919</v>
      </c>
      <c r="G27" s="165">
        <v>18790</v>
      </c>
      <c r="H27" s="165">
        <v>1022277</v>
      </c>
      <c r="I27" s="165">
        <v>2378765</v>
      </c>
      <c r="J27" s="165">
        <v>27963</v>
      </c>
      <c r="K27" s="165">
        <v>224167</v>
      </c>
      <c r="L27" s="166">
        <v>1180896</v>
      </c>
      <c r="M27" s="109" t="s">
        <v>20</v>
      </c>
      <c r="N27" s="278"/>
    </row>
    <row r="28" spans="1:14" s="67" customFormat="1" ht="13.5" thickBot="1">
      <c r="A28" s="274" t="s">
        <v>94</v>
      </c>
      <c r="B28" s="157" t="s">
        <v>14</v>
      </c>
      <c r="C28" s="158">
        <f t="shared" si="0"/>
        <v>348</v>
      </c>
      <c r="D28" s="159">
        <v>38</v>
      </c>
      <c r="E28" s="160">
        <v>0</v>
      </c>
      <c r="F28" s="159">
        <v>10</v>
      </c>
      <c r="G28" s="160">
        <v>62</v>
      </c>
      <c r="H28" s="159">
        <v>48</v>
      </c>
      <c r="I28" s="160">
        <v>107</v>
      </c>
      <c r="J28" s="159">
        <v>36</v>
      </c>
      <c r="K28" s="160">
        <v>22</v>
      </c>
      <c r="L28" s="161">
        <v>25</v>
      </c>
      <c r="M28" s="162" t="s">
        <v>15</v>
      </c>
      <c r="N28" s="276" t="s">
        <v>95</v>
      </c>
    </row>
    <row r="29" spans="1:14" s="67" customFormat="1" ht="13.5" thickBot="1">
      <c r="A29" s="274"/>
      <c r="B29" s="157" t="s">
        <v>17</v>
      </c>
      <c r="C29" s="158">
        <f t="shared" si="0"/>
        <v>10196965</v>
      </c>
      <c r="D29" s="159">
        <v>156564</v>
      </c>
      <c r="E29" s="160">
        <v>0</v>
      </c>
      <c r="F29" s="159">
        <v>645374</v>
      </c>
      <c r="G29" s="160">
        <v>38695</v>
      </c>
      <c r="H29" s="159">
        <v>1636212</v>
      </c>
      <c r="I29" s="160">
        <v>4757682</v>
      </c>
      <c r="J29" s="159">
        <v>167260</v>
      </c>
      <c r="K29" s="160">
        <v>873878</v>
      </c>
      <c r="L29" s="161">
        <v>1921300</v>
      </c>
      <c r="M29" s="162" t="s">
        <v>18</v>
      </c>
      <c r="N29" s="276"/>
    </row>
    <row r="30" spans="1:14" s="67" customFormat="1" ht="13.5" thickBot="1">
      <c r="A30" s="274"/>
      <c r="B30" s="157" t="s">
        <v>19</v>
      </c>
      <c r="C30" s="158">
        <f t="shared" si="0"/>
        <v>5357984</v>
      </c>
      <c r="D30" s="159">
        <v>63891</v>
      </c>
      <c r="E30" s="160">
        <v>0</v>
      </c>
      <c r="F30" s="159">
        <v>215120</v>
      </c>
      <c r="G30" s="160">
        <v>14716</v>
      </c>
      <c r="H30" s="159">
        <v>929632</v>
      </c>
      <c r="I30" s="160">
        <v>2370775</v>
      </c>
      <c r="J30" s="159">
        <v>79365</v>
      </c>
      <c r="K30" s="160">
        <v>467423</v>
      </c>
      <c r="L30" s="161">
        <v>1217062</v>
      </c>
      <c r="M30" s="162" t="s">
        <v>20</v>
      </c>
      <c r="N30" s="276"/>
    </row>
    <row r="31" spans="1:14" s="67" customFormat="1" ht="13.5" thickBot="1">
      <c r="A31" s="277" t="s">
        <v>96</v>
      </c>
      <c r="B31" s="111" t="s">
        <v>14</v>
      </c>
      <c r="C31" s="163">
        <f t="shared" si="0"/>
        <v>384</v>
      </c>
      <c r="D31" s="165">
        <v>38</v>
      </c>
      <c r="E31" s="165">
        <v>0</v>
      </c>
      <c r="F31" s="165">
        <v>12</v>
      </c>
      <c r="G31" s="165">
        <v>82</v>
      </c>
      <c r="H31" s="164">
        <v>58</v>
      </c>
      <c r="I31" s="166">
        <v>120</v>
      </c>
      <c r="J31" s="166">
        <v>29</v>
      </c>
      <c r="K31" s="166">
        <v>15</v>
      </c>
      <c r="L31" s="166">
        <v>30</v>
      </c>
      <c r="M31" s="109" t="s">
        <v>15</v>
      </c>
      <c r="N31" s="278" t="s">
        <v>97</v>
      </c>
    </row>
    <row r="32" spans="1:14" s="67" customFormat="1" ht="13.5" thickBot="1">
      <c r="A32" s="277"/>
      <c r="B32" s="111" t="s">
        <v>17</v>
      </c>
      <c r="C32" s="163">
        <f t="shared" si="0"/>
        <v>13620395</v>
      </c>
      <c r="D32" s="165">
        <v>461288</v>
      </c>
      <c r="E32" s="165">
        <v>0</v>
      </c>
      <c r="F32" s="165">
        <v>712823</v>
      </c>
      <c r="G32" s="165">
        <v>51461</v>
      </c>
      <c r="H32" s="164">
        <v>2167874</v>
      </c>
      <c r="I32" s="166">
        <v>7047891</v>
      </c>
      <c r="J32" s="166">
        <v>144327</v>
      </c>
      <c r="K32" s="166">
        <v>559090</v>
      </c>
      <c r="L32" s="166">
        <v>2475641</v>
      </c>
      <c r="M32" s="109" t="s">
        <v>18</v>
      </c>
      <c r="N32" s="278"/>
    </row>
    <row r="33" spans="1:14" s="67" customFormat="1" ht="13.5" thickBot="1">
      <c r="A33" s="277"/>
      <c r="B33" s="111" t="s">
        <v>19</v>
      </c>
      <c r="C33" s="163">
        <f t="shared" si="0"/>
        <v>6543296</v>
      </c>
      <c r="D33" s="165">
        <v>238231</v>
      </c>
      <c r="E33" s="165">
        <v>0</v>
      </c>
      <c r="F33" s="165">
        <v>251986</v>
      </c>
      <c r="G33" s="165">
        <v>21743</v>
      </c>
      <c r="H33" s="164">
        <v>1260704</v>
      </c>
      <c r="I33" s="166">
        <v>2879459</v>
      </c>
      <c r="J33" s="166">
        <v>64873</v>
      </c>
      <c r="K33" s="166">
        <v>286953</v>
      </c>
      <c r="L33" s="166">
        <v>1539347</v>
      </c>
      <c r="M33" s="109" t="s">
        <v>20</v>
      </c>
      <c r="N33" s="278"/>
    </row>
    <row r="34" spans="1:14" s="67" customFormat="1" ht="13.5" thickBot="1">
      <c r="A34" s="274" t="s">
        <v>104</v>
      </c>
      <c r="B34" s="157" t="s">
        <v>14</v>
      </c>
      <c r="C34" s="158">
        <f t="shared" si="0"/>
        <v>397</v>
      </c>
      <c r="D34" s="159">
        <v>47</v>
      </c>
      <c r="E34" s="160">
        <v>0</v>
      </c>
      <c r="F34" s="159">
        <v>13</v>
      </c>
      <c r="G34" s="160">
        <v>105</v>
      </c>
      <c r="H34" s="159">
        <v>46</v>
      </c>
      <c r="I34" s="160">
        <v>122</v>
      </c>
      <c r="J34" s="159">
        <v>26</v>
      </c>
      <c r="K34" s="160">
        <v>13</v>
      </c>
      <c r="L34" s="161">
        <v>25</v>
      </c>
      <c r="M34" s="162" t="s">
        <v>15</v>
      </c>
      <c r="N34" s="276" t="s">
        <v>105</v>
      </c>
    </row>
    <row r="35" spans="1:14" s="67" customFormat="1" ht="13.5" thickBot="1">
      <c r="A35" s="274"/>
      <c r="B35" s="157" t="s">
        <v>17</v>
      </c>
      <c r="C35" s="158">
        <f t="shared" si="0"/>
        <v>10736374</v>
      </c>
      <c r="D35" s="159">
        <v>129865</v>
      </c>
      <c r="E35" s="160">
        <v>0</v>
      </c>
      <c r="F35" s="159">
        <v>781675</v>
      </c>
      <c r="G35" s="160">
        <v>55865</v>
      </c>
      <c r="H35" s="159">
        <v>1704449</v>
      </c>
      <c r="I35" s="160">
        <v>5470194</v>
      </c>
      <c r="J35" s="159">
        <v>235282</v>
      </c>
      <c r="K35" s="160">
        <v>516944</v>
      </c>
      <c r="L35" s="161">
        <v>1842100</v>
      </c>
      <c r="M35" s="162" t="s">
        <v>18</v>
      </c>
      <c r="N35" s="276"/>
    </row>
    <row r="36" spans="1:14" s="67" customFormat="1" ht="13.5" thickBot="1">
      <c r="A36" s="274"/>
      <c r="B36" s="157" t="s">
        <v>19</v>
      </c>
      <c r="C36" s="158">
        <f t="shared" si="0"/>
        <v>5599177</v>
      </c>
      <c r="D36" s="159">
        <v>44564</v>
      </c>
      <c r="E36" s="160">
        <v>0</v>
      </c>
      <c r="F36" s="159">
        <v>275119</v>
      </c>
      <c r="G36" s="160">
        <v>24832</v>
      </c>
      <c r="H36" s="159">
        <v>976571</v>
      </c>
      <c r="I36" s="160">
        <v>2788994</v>
      </c>
      <c r="J36" s="159">
        <v>109043</v>
      </c>
      <c r="K36" s="160">
        <v>280214</v>
      </c>
      <c r="L36" s="161">
        <v>1099840</v>
      </c>
      <c r="M36" s="162" t="s">
        <v>20</v>
      </c>
      <c r="N36" s="276"/>
    </row>
    <row r="37" spans="1:14" s="67" customFormat="1" ht="13.5" thickBot="1">
      <c r="A37" s="277" t="s">
        <v>98</v>
      </c>
      <c r="B37" s="111" t="s">
        <v>14</v>
      </c>
      <c r="C37" s="163">
        <f t="shared" si="0"/>
        <v>402</v>
      </c>
      <c r="D37" s="164">
        <v>47</v>
      </c>
      <c r="E37" s="165">
        <v>2</v>
      </c>
      <c r="F37" s="165">
        <v>15</v>
      </c>
      <c r="G37" s="165">
        <v>91</v>
      </c>
      <c r="H37" s="164">
        <v>46</v>
      </c>
      <c r="I37" s="165">
        <v>129</v>
      </c>
      <c r="J37" s="164">
        <v>33</v>
      </c>
      <c r="K37" s="165">
        <v>19</v>
      </c>
      <c r="L37" s="166">
        <v>20</v>
      </c>
      <c r="M37" s="109" t="s">
        <v>15</v>
      </c>
      <c r="N37" s="278" t="s">
        <v>99</v>
      </c>
    </row>
    <row r="38" spans="1:14" s="67" customFormat="1" ht="13.5" thickBot="1">
      <c r="A38" s="277"/>
      <c r="B38" s="111" t="s">
        <v>17</v>
      </c>
      <c r="C38" s="163">
        <f t="shared" si="0"/>
        <v>10430108</v>
      </c>
      <c r="D38" s="164">
        <v>161227</v>
      </c>
      <c r="E38" s="165">
        <v>162622</v>
      </c>
      <c r="F38" s="165">
        <v>909651</v>
      </c>
      <c r="G38" s="165">
        <v>52532</v>
      </c>
      <c r="H38" s="164">
        <v>1591700</v>
      </c>
      <c r="I38" s="165">
        <v>5420248</v>
      </c>
      <c r="J38" s="164">
        <v>155939</v>
      </c>
      <c r="K38" s="165">
        <v>684108</v>
      </c>
      <c r="L38" s="166">
        <v>1292081</v>
      </c>
      <c r="M38" s="109" t="s">
        <v>18</v>
      </c>
      <c r="N38" s="278"/>
    </row>
    <row r="39" spans="1:14" s="67" customFormat="1">
      <c r="A39" s="319"/>
      <c r="B39" s="112" t="s">
        <v>19</v>
      </c>
      <c r="C39" s="167">
        <f t="shared" si="0"/>
        <v>5461272</v>
      </c>
      <c r="D39" s="168">
        <v>57554</v>
      </c>
      <c r="E39" s="169">
        <v>93204</v>
      </c>
      <c r="F39" s="169">
        <v>309296</v>
      </c>
      <c r="G39" s="169">
        <v>24171</v>
      </c>
      <c r="H39" s="168">
        <v>915132</v>
      </c>
      <c r="I39" s="169">
        <v>2832815</v>
      </c>
      <c r="J39" s="168">
        <v>69984</v>
      </c>
      <c r="K39" s="169">
        <v>330895</v>
      </c>
      <c r="L39" s="170">
        <v>828221</v>
      </c>
      <c r="M39" s="110" t="s">
        <v>20</v>
      </c>
      <c r="N39" s="318"/>
    </row>
    <row r="40" spans="1:14" s="67" customFormat="1" ht="13.5" thickBot="1">
      <c r="A40" s="316" t="s">
        <v>100</v>
      </c>
      <c r="B40" s="217" t="s">
        <v>14</v>
      </c>
      <c r="C40" s="218">
        <f t="shared" si="0"/>
        <v>349</v>
      </c>
      <c r="D40" s="219">
        <v>30</v>
      </c>
      <c r="E40" s="220">
        <v>5</v>
      </c>
      <c r="F40" s="219">
        <v>13</v>
      </c>
      <c r="G40" s="220">
        <v>73</v>
      </c>
      <c r="H40" s="219">
        <v>42</v>
      </c>
      <c r="I40" s="219">
        <v>121</v>
      </c>
      <c r="J40" s="219">
        <v>29</v>
      </c>
      <c r="K40" s="220">
        <v>12</v>
      </c>
      <c r="L40" s="221">
        <v>24</v>
      </c>
      <c r="M40" s="222" t="s">
        <v>15</v>
      </c>
      <c r="N40" s="317" t="s">
        <v>101</v>
      </c>
    </row>
    <row r="41" spans="1:14" s="67" customFormat="1" ht="13.5" thickBot="1">
      <c r="A41" s="274"/>
      <c r="B41" s="157" t="s">
        <v>17</v>
      </c>
      <c r="C41" s="158">
        <f t="shared" si="0"/>
        <v>11147571</v>
      </c>
      <c r="D41" s="159">
        <v>112869</v>
      </c>
      <c r="E41" s="160">
        <v>374927</v>
      </c>
      <c r="F41" s="159">
        <v>751320</v>
      </c>
      <c r="G41" s="160">
        <v>33248</v>
      </c>
      <c r="H41" s="159">
        <v>1734082</v>
      </c>
      <c r="I41" s="159">
        <v>6080547</v>
      </c>
      <c r="J41" s="159">
        <v>189758</v>
      </c>
      <c r="K41" s="160">
        <v>392135</v>
      </c>
      <c r="L41" s="161">
        <v>1478685</v>
      </c>
      <c r="M41" s="162" t="s">
        <v>18</v>
      </c>
      <c r="N41" s="276"/>
    </row>
    <row r="42" spans="1:14" s="67" customFormat="1" ht="13.5" thickBot="1">
      <c r="A42" s="274"/>
      <c r="B42" s="157" t="s">
        <v>19</v>
      </c>
      <c r="C42" s="158">
        <f t="shared" si="0"/>
        <v>5668655</v>
      </c>
      <c r="D42" s="159">
        <v>39429</v>
      </c>
      <c r="E42" s="160">
        <v>241172</v>
      </c>
      <c r="F42" s="159">
        <v>250974</v>
      </c>
      <c r="G42" s="160">
        <v>15871</v>
      </c>
      <c r="H42" s="159">
        <v>872834</v>
      </c>
      <c r="I42" s="159">
        <v>3053129</v>
      </c>
      <c r="J42" s="159">
        <v>92971</v>
      </c>
      <c r="K42" s="160">
        <v>178734</v>
      </c>
      <c r="L42" s="161">
        <v>923541</v>
      </c>
      <c r="M42" s="162" t="s">
        <v>20</v>
      </c>
      <c r="N42" s="276"/>
    </row>
    <row r="43" spans="1:14" s="67" customFormat="1" ht="13.5" thickBot="1">
      <c r="A43" s="277" t="s">
        <v>102</v>
      </c>
      <c r="B43" s="111" t="s">
        <v>14</v>
      </c>
      <c r="C43" s="163">
        <f t="shared" si="0"/>
        <v>363</v>
      </c>
      <c r="D43" s="165">
        <v>44</v>
      </c>
      <c r="E43" s="165">
        <v>21</v>
      </c>
      <c r="F43" s="165">
        <v>17</v>
      </c>
      <c r="G43" s="165">
        <v>62</v>
      </c>
      <c r="H43" s="164">
        <v>45</v>
      </c>
      <c r="I43" s="166">
        <v>103</v>
      </c>
      <c r="J43" s="166">
        <v>33</v>
      </c>
      <c r="K43" s="166">
        <v>11</v>
      </c>
      <c r="L43" s="166">
        <v>27</v>
      </c>
      <c r="M43" s="109" t="s">
        <v>15</v>
      </c>
      <c r="N43" s="278" t="s">
        <v>103</v>
      </c>
    </row>
    <row r="44" spans="1:14" s="67" customFormat="1" ht="13.5" thickBot="1">
      <c r="A44" s="277"/>
      <c r="B44" s="111" t="s">
        <v>17</v>
      </c>
      <c r="C44" s="163">
        <f t="shared" si="0"/>
        <v>12951785</v>
      </c>
      <c r="D44" s="165">
        <v>335033</v>
      </c>
      <c r="E44" s="165">
        <v>2871052</v>
      </c>
      <c r="F44" s="165">
        <v>881458</v>
      </c>
      <c r="G44" s="165">
        <v>32880</v>
      </c>
      <c r="H44" s="164">
        <v>1570904</v>
      </c>
      <c r="I44" s="166">
        <v>4854782</v>
      </c>
      <c r="J44" s="166">
        <v>209678</v>
      </c>
      <c r="K44" s="166">
        <v>382024</v>
      </c>
      <c r="L44" s="166">
        <v>1813974</v>
      </c>
      <c r="M44" s="109" t="s">
        <v>18</v>
      </c>
      <c r="N44" s="278"/>
    </row>
    <row r="45" spans="1:14" s="67" customFormat="1">
      <c r="A45" s="319"/>
      <c r="B45" s="112" t="s">
        <v>19</v>
      </c>
      <c r="C45" s="167">
        <f t="shared" si="0"/>
        <v>7602570</v>
      </c>
      <c r="D45" s="169">
        <v>191776</v>
      </c>
      <c r="E45" s="169">
        <v>2361710</v>
      </c>
      <c r="F45" s="169">
        <v>287556</v>
      </c>
      <c r="G45" s="169">
        <v>15053</v>
      </c>
      <c r="H45" s="168">
        <v>911917</v>
      </c>
      <c r="I45" s="170">
        <v>2438110</v>
      </c>
      <c r="J45" s="170">
        <v>99634</v>
      </c>
      <c r="K45" s="170">
        <v>197328</v>
      </c>
      <c r="L45" s="170">
        <v>1099486</v>
      </c>
      <c r="M45" s="110" t="s">
        <v>20</v>
      </c>
      <c r="N45" s="318"/>
    </row>
    <row r="46" spans="1:14" ht="13.5" thickBot="1">
      <c r="A46" s="320" t="s">
        <v>333</v>
      </c>
      <c r="B46" s="224" t="s">
        <v>14</v>
      </c>
      <c r="C46" s="225">
        <f t="shared" si="0"/>
        <v>4362</v>
      </c>
      <c r="D46" s="225">
        <f t="shared" ref="D46:K46" si="1">SUM(D10,D13,D16,D19,D22,D25,D28,D31,D34,D37,D40,D43)</f>
        <v>433</v>
      </c>
      <c r="E46" s="225">
        <f t="shared" si="1"/>
        <v>80</v>
      </c>
      <c r="F46" s="225">
        <f t="shared" si="1"/>
        <v>165</v>
      </c>
      <c r="G46" s="225">
        <f t="shared" si="1"/>
        <v>851</v>
      </c>
      <c r="H46" s="225">
        <f t="shared" si="1"/>
        <v>581</v>
      </c>
      <c r="I46" s="225">
        <f t="shared" si="1"/>
        <v>1394</v>
      </c>
      <c r="J46" s="225">
        <f t="shared" si="1"/>
        <v>359</v>
      </c>
      <c r="K46" s="225">
        <f t="shared" si="1"/>
        <v>185</v>
      </c>
      <c r="L46" s="225">
        <f>SUM(L10,L13,L16,L19,L22,L25,L28,L31,L34,L37,L40,L43)</f>
        <v>314</v>
      </c>
      <c r="M46" s="226" t="s">
        <v>15</v>
      </c>
      <c r="N46" s="323" t="s">
        <v>332</v>
      </c>
    </row>
    <row r="47" spans="1:14" ht="13.5" thickBot="1">
      <c r="A47" s="321"/>
      <c r="B47" s="227" t="s">
        <v>17</v>
      </c>
      <c r="C47" s="228">
        <f t="shared" si="0"/>
        <v>142537099</v>
      </c>
      <c r="D47" s="228">
        <f t="shared" ref="D47:K47" si="2">SUM(D11,D14,D17,D20,D23,D26,D29,D32,D35,D38,D41,D44)</f>
        <v>1874042</v>
      </c>
      <c r="E47" s="228">
        <f t="shared" si="2"/>
        <v>12027275</v>
      </c>
      <c r="F47" s="228">
        <f t="shared" si="2"/>
        <v>15494191</v>
      </c>
      <c r="G47" s="228">
        <f t="shared" si="2"/>
        <v>492744</v>
      </c>
      <c r="H47" s="228">
        <f t="shared" si="2"/>
        <v>20665054</v>
      </c>
      <c r="I47" s="228">
        <f t="shared" si="2"/>
        <v>61906540</v>
      </c>
      <c r="J47" s="228">
        <f t="shared" si="2"/>
        <v>2026777</v>
      </c>
      <c r="K47" s="228">
        <f t="shared" si="2"/>
        <v>7430370</v>
      </c>
      <c r="L47" s="228">
        <f>SUM(L11,L14,L17,L20,L23,L26,L29,L32,L35,L38,L41,L44)</f>
        <v>20620106</v>
      </c>
      <c r="M47" s="229" t="s">
        <v>18</v>
      </c>
      <c r="N47" s="324"/>
    </row>
    <row r="48" spans="1:14">
      <c r="A48" s="322"/>
      <c r="B48" s="230" t="s">
        <v>19</v>
      </c>
      <c r="C48" s="231">
        <f t="shared" si="0"/>
        <v>73722369</v>
      </c>
      <c r="D48" s="231">
        <f t="shared" ref="D48:J48" si="3">SUM(D12,D15,D18,D21,D24,D27,D30,D33,D36,D39,D42,D45)</f>
        <v>820158</v>
      </c>
      <c r="E48" s="231">
        <f t="shared" si="3"/>
        <v>9958943</v>
      </c>
      <c r="F48" s="231">
        <f t="shared" si="3"/>
        <v>3300650</v>
      </c>
      <c r="G48" s="231">
        <f t="shared" si="3"/>
        <v>232763</v>
      </c>
      <c r="H48" s="231">
        <f t="shared" si="3"/>
        <v>11746052</v>
      </c>
      <c r="I48" s="231">
        <f t="shared" si="3"/>
        <v>30273661</v>
      </c>
      <c r="J48" s="231">
        <f t="shared" si="3"/>
        <v>965153</v>
      </c>
      <c r="K48" s="231">
        <f>SUM(K12,K15,K18,K21,K24,K27,K30,K33,K36,K39,K42,K45)</f>
        <v>3841020</v>
      </c>
      <c r="L48" s="231">
        <f>SUM(L12,L15,L18,L21,L24,L27,L30,L33,L36,L39,L42,L45)</f>
        <v>12583969</v>
      </c>
      <c r="M48" s="232" t="s">
        <v>20</v>
      </c>
      <c r="N48" s="325"/>
    </row>
    <row r="49" spans="1:14">
      <c r="A49" t="s">
        <v>349</v>
      </c>
      <c r="C49"/>
      <c r="N49" t="s">
        <v>350</v>
      </c>
    </row>
    <row r="50" spans="1:14">
      <c r="C50"/>
    </row>
    <row r="51" spans="1:14">
      <c r="C51"/>
    </row>
    <row r="52" spans="1:14">
      <c r="C52"/>
    </row>
    <row r="53" spans="1:14">
      <c r="C53"/>
    </row>
    <row r="54" spans="1:14">
      <c r="C54"/>
    </row>
    <row r="55" spans="1:14">
      <c r="C55"/>
    </row>
    <row r="56" spans="1:14">
      <c r="C56"/>
    </row>
    <row r="57" spans="1:14">
      <c r="C57"/>
    </row>
    <row r="58" spans="1:14">
      <c r="C58"/>
    </row>
    <row r="59" spans="1:14">
      <c r="C59"/>
    </row>
    <row r="60" spans="1:14">
      <c r="C60"/>
    </row>
    <row r="61" spans="1:14">
      <c r="C61"/>
    </row>
    <row r="62" spans="1:14">
      <c r="C62"/>
    </row>
    <row r="63" spans="1:14">
      <c r="C63"/>
    </row>
    <row r="64" spans="1:14">
      <c r="C64"/>
    </row>
    <row r="65" customFormat="1"/>
    <row r="66" customFormat="1"/>
    <row r="67" customFormat="1"/>
    <row r="68" customFormat="1"/>
    <row r="69" customFormat="1"/>
    <row r="70" customFormat="1"/>
  </sheetData>
  <mergeCells count="36">
    <mergeCell ref="M7:M9"/>
    <mergeCell ref="N7:N9"/>
    <mergeCell ref="A19:A21"/>
    <mergeCell ref="N19:N21"/>
    <mergeCell ref="A22:A24"/>
    <mergeCell ref="N22:N24"/>
    <mergeCell ref="A10:A12"/>
    <mergeCell ref="N10:N12"/>
    <mergeCell ref="A13:A15"/>
    <mergeCell ref="N13:N15"/>
    <mergeCell ref="A16:A18"/>
    <mergeCell ref="N16:N18"/>
    <mergeCell ref="A7:A9"/>
    <mergeCell ref="B7:B9"/>
    <mergeCell ref="C7:L7"/>
    <mergeCell ref="A1:N1"/>
    <mergeCell ref="A2:N2"/>
    <mergeCell ref="A3:N3"/>
    <mergeCell ref="A4:N4"/>
    <mergeCell ref="A5:N5"/>
    <mergeCell ref="A25:A27"/>
    <mergeCell ref="N25:N27"/>
    <mergeCell ref="A28:A30"/>
    <mergeCell ref="N28:N30"/>
    <mergeCell ref="A31:A33"/>
    <mergeCell ref="N31:N33"/>
    <mergeCell ref="A34:A36"/>
    <mergeCell ref="N34:N36"/>
    <mergeCell ref="A46:A48"/>
    <mergeCell ref="N46:N48"/>
    <mergeCell ref="A37:A39"/>
    <mergeCell ref="N37:N39"/>
    <mergeCell ref="A40:A42"/>
    <mergeCell ref="N40:N42"/>
    <mergeCell ref="A43:A45"/>
    <mergeCell ref="N43:N45"/>
  </mergeCells>
  <printOptions horizontalCentered="1"/>
  <pageMargins left="0" right="0" top="0.39370078740157483" bottom="0"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6"/>
  <sheetViews>
    <sheetView view="pageBreakPreview" topLeftCell="A2" zoomScaleNormal="100" zoomScaleSheetLayoutView="100" workbookViewId="0">
      <selection activeCell="C5" sqref="C5"/>
    </sheetView>
  </sheetViews>
  <sheetFormatPr defaultColWidth="9.140625" defaultRowHeight="15"/>
  <cols>
    <col min="1" max="1" width="25.7109375" style="2" customWidth="1"/>
    <col min="2" max="3" width="35.7109375" style="2" customWidth="1"/>
    <col min="4" max="4" width="25.7109375" style="2" customWidth="1"/>
    <col min="5" max="13" width="9.140625" style="2"/>
    <col min="14" max="14" width="13.140625" style="2" customWidth="1"/>
    <col min="15" max="15" width="16" style="2" customWidth="1"/>
    <col min="16" max="16" width="1.28515625" style="2" customWidth="1"/>
    <col min="17" max="16384" width="9.140625" style="2"/>
  </cols>
  <sheetData>
    <row r="1" spans="1:11" ht="94.5" customHeight="1">
      <c r="A1" s="236" t="s">
        <v>255</v>
      </c>
      <c r="B1" s="236"/>
      <c r="C1" s="235" t="s">
        <v>288</v>
      </c>
      <c r="D1" s="235"/>
    </row>
    <row r="2" spans="1:11" s="4" customFormat="1" ht="57.75" customHeight="1">
      <c r="A2" s="233"/>
      <c r="B2" s="233"/>
      <c r="C2" s="233"/>
      <c r="D2" s="233"/>
      <c r="E2" s="5"/>
      <c r="F2" s="5"/>
      <c r="G2" s="5"/>
      <c r="H2" s="5"/>
      <c r="I2" s="5"/>
      <c r="J2" s="5"/>
      <c r="K2" s="5"/>
    </row>
    <row r="3" spans="1:11" ht="73.5" customHeight="1"/>
    <row r="4" spans="1:11" ht="189" customHeight="1">
      <c r="B4" s="234" t="s">
        <v>386</v>
      </c>
      <c r="C4" s="234"/>
    </row>
    <row r="5" spans="1:11" ht="73.5" customHeight="1">
      <c r="A5" s="3"/>
      <c r="B5" s="3"/>
    </row>
    <row r="6" spans="1:11" ht="43.5" customHeight="1">
      <c r="A6" s="107" t="s">
        <v>351</v>
      </c>
      <c r="B6" s="77"/>
      <c r="C6" s="77"/>
      <c r="D6" s="77" t="s">
        <v>352</v>
      </c>
      <c r="E6" s="77"/>
      <c r="F6" s="77"/>
      <c r="G6" s="77"/>
    </row>
  </sheetData>
  <mergeCells count="4">
    <mergeCell ref="A2:D2"/>
    <mergeCell ref="B4:C4"/>
    <mergeCell ref="C1:D1"/>
    <mergeCell ref="A1:B1"/>
  </mergeCells>
  <printOptions horizontalCentered="1" verticalCentered="1"/>
  <pageMargins left="0" right="0" top="0" bottom="0" header="0.31496062992125984" footer="0.31496062992125984"/>
  <pageSetup paperSize="9" orientation="landscape" r:id="rId1"/>
  <rowBreaks count="1" manualBreakCount="1">
    <brk id="6"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AB39"/>
  <sheetViews>
    <sheetView view="pageBreakPreview" zoomScale="85" zoomScaleNormal="100" zoomScaleSheetLayoutView="85" workbookViewId="0">
      <selection activeCell="T6" sqref="T6:T17"/>
    </sheetView>
  </sheetViews>
  <sheetFormatPr defaultRowHeight="12.75"/>
  <sheetData>
    <row r="1" spans="1:28" s="28" customFormat="1" ht="14.25" customHeight="1">
      <c r="A1" s="261"/>
      <c r="B1" s="261"/>
      <c r="C1" s="261"/>
      <c r="D1" s="261"/>
      <c r="E1" s="261"/>
      <c r="F1" s="261"/>
      <c r="G1" s="261"/>
      <c r="H1" s="261"/>
      <c r="I1" s="261"/>
      <c r="J1" s="261"/>
      <c r="K1" s="261"/>
      <c r="L1" s="261"/>
      <c r="M1" s="261"/>
      <c r="N1" s="261"/>
    </row>
    <row r="2" spans="1:28" s="64" customFormat="1" ht="18">
      <c r="A2" s="262" t="s">
        <v>272</v>
      </c>
      <c r="B2" s="262"/>
      <c r="C2" s="262"/>
      <c r="D2" s="262"/>
      <c r="E2" s="262"/>
      <c r="F2" s="262"/>
      <c r="G2" s="262"/>
      <c r="H2" s="262"/>
      <c r="I2" s="262"/>
      <c r="J2" s="262"/>
      <c r="K2" s="262"/>
      <c r="L2" s="262"/>
      <c r="M2" s="262"/>
      <c r="N2" s="262"/>
    </row>
    <row r="3" spans="1:28" s="64" customFormat="1" ht="15.75">
      <c r="A3" s="263" t="s">
        <v>273</v>
      </c>
      <c r="B3" s="263"/>
      <c r="C3" s="263"/>
      <c r="D3" s="263"/>
      <c r="E3" s="263"/>
      <c r="F3" s="263"/>
      <c r="G3" s="263"/>
      <c r="H3" s="263"/>
      <c r="I3" s="263"/>
      <c r="J3" s="263"/>
      <c r="K3" s="263"/>
      <c r="L3" s="263"/>
      <c r="M3" s="263"/>
      <c r="N3" s="263"/>
      <c r="Q3"/>
      <c r="R3"/>
      <c r="S3"/>
      <c r="T3"/>
      <c r="U3"/>
      <c r="W3"/>
      <c r="X3"/>
      <c r="Y3"/>
      <c r="Z3"/>
      <c r="AA3"/>
      <c r="AB3"/>
    </row>
    <row r="4" spans="1:28" s="64" customFormat="1" ht="15.75">
      <c r="A4" s="264">
        <v>2023</v>
      </c>
      <c r="B4" s="264"/>
      <c r="C4" s="264"/>
      <c r="D4" s="264"/>
      <c r="E4" s="264"/>
      <c r="F4" s="264"/>
      <c r="G4" s="264"/>
      <c r="H4" s="264"/>
      <c r="I4" s="264"/>
      <c r="J4" s="264"/>
      <c r="K4" s="264"/>
      <c r="L4" s="264"/>
      <c r="M4" s="264"/>
      <c r="N4" s="264"/>
    </row>
    <row r="6" spans="1:28" ht="25.5">
      <c r="T6">
        <f>SUM('2_6 '!C10)</f>
        <v>388</v>
      </c>
      <c r="U6" s="66" t="s">
        <v>274</v>
      </c>
    </row>
    <row r="7" spans="1:28" ht="25.5">
      <c r="T7">
        <f>SUM('2_6 '!C13)</f>
        <v>331</v>
      </c>
      <c r="U7" s="66" t="s">
        <v>275</v>
      </c>
    </row>
    <row r="8" spans="1:28" ht="25.5">
      <c r="T8">
        <f>SUM('2_6 '!C16)</f>
        <v>362</v>
      </c>
      <c r="U8" s="66" t="s">
        <v>276</v>
      </c>
    </row>
    <row r="9" spans="1:28" ht="25.5">
      <c r="T9">
        <f>SUM('2_6 '!C19)</f>
        <v>355</v>
      </c>
      <c r="U9" s="66" t="s">
        <v>277</v>
      </c>
    </row>
    <row r="10" spans="1:28" ht="25.5">
      <c r="T10">
        <f>SUM('2_6 '!C22)</f>
        <v>352</v>
      </c>
      <c r="U10" s="66" t="s">
        <v>278</v>
      </c>
    </row>
    <row r="11" spans="1:28" ht="25.5">
      <c r="T11">
        <f>SUM('2_6 '!C25)</f>
        <v>331</v>
      </c>
      <c r="U11" s="66" t="s">
        <v>279</v>
      </c>
    </row>
    <row r="12" spans="1:28" ht="25.5">
      <c r="T12">
        <f>SUM('2_6 '!C28)</f>
        <v>348</v>
      </c>
      <c r="U12" s="66" t="s">
        <v>280</v>
      </c>
    </row>
    <row r="13" spans="1:28" ht="25.5">
      <c r="T13">
        <f>SUM('2_6 '!C31)</f>
        <v>384</v>
      </c>
      <c r="U13" s="66" t="s">
        <v>281</v>
      </c>
    </row>
    <row r="14" spans="1:28" ht="38.25">
      <c r="T14">
        <f>SUM('2_6 '!C34)</f>
        <v>397</v>
      </c>
      <c r="U14" s="66" t="s">
        <v>282</v>
      </c>
    </row>
    <row r="15" spans="1:28" ht="25.5">
      <c r="T15">
        <f>SUM('2_6 '!C37)</f>
        <v>402</v>
      </c>
      <c r="U15" s="66" t="s">
        <v>283</v>
      </c>
    </row>
    <row r="16" spans="1:28" ht="25.5">
      <c r="T16">
        <f>SUM('2_6 '!C40)</f>
        <v>349</v>
      </c>
      <c r="U16" s="66" t="s">
        <v>284</v>
      </c>
    </row>
    <row r="17" spans="1:27" ht="38.25">
      <c r="T17">
        <f>SUM('2_6 '!C43)</f>
        <v>363</v>
      </c>
      <c r="U17" s="66" t="s">
        <v>285</v>
      </c>
    </row>
    <row r="18" spans="1:27" ht="25.5">
      <c r="V18" s="115" t="s">
        <v>286</v>
      </c>
    </row>
    <row r="19" spans="1:27" ht="38.25">
      <c r="P19" s="66" t="s">
        <v>274</v>
      </c>
      <c r="Q19" s="66" t="s">
        <v>275</v>
      </c>
      <c r="R19" s="66" t="s">
        <v>276</v>
      </c>
      <c r="S19" s="66" t="s">
        <v>277</v>
      </c>
      <c r="T19" s="66" t="s">
        <v>278</v>
      </c>
      <c r="U19" s="66" t="s">
        <v>279</v>
      </c>
      <c r="V19" s="66" t="s">
        <v>280</v>
      </c>
      <c r="W19" s="66" t="s">
        <v>281</v>
      </c>
      <c r="X19" s="66" t="s">
        <v>282</v>
      </c>
      <c r="Y19" s="66" t="s">
        <v>283</v>
      </c>
      <c r="Z19" s="66" t="s">
        <v>284</v>
      </c>
      <c r="AA19" s="66" t="s">
        <v>285</v>
      </c>
    </row>
    <row r="20" spans="1:27" ht="15.75">
      <c r="A20" s="326" t="s">
        <v>287</v>
      </c>
      <c r="B20" s="326"/>
      <c r="C20" s="326"/>
      <c r="D20" s="326"/>
      <c r="E20" s="326"/>
      <c r="F20" s="326"/>
      <c r="G20" s="326"/>
      <c r="H20" s="326"/>
      <c r="I20" s="326"/>
      <c r="J20" s="326"/>
      <c r="K20" s="326"/>
      <c r="L20" s="326"/>
      <c r="M20" s="326"/>
      <c r="N20" s="326"/>
      <c r="P20">
        <f>SUM(T6)</f>
        <v>388</v>
      </c>
      <c r="Q20">
        <f>SUM(T7)</f>
        <v>331</v>
      </c>
      <c r="R20">
        <f>SUM(T8)</f>
        <v>362</v>
      </c>
      <c r="S20">
        <f>SUM(T9)</f>
        <v>355</v>
      </c>
      <c r="T20">
        <f>SUM(T10)</f>
        <v>352</v>
      </c>
      <c r="U20">
        <f>SUM(T11)</f>
        <v>331</v>
      </c>
      <c r="V20">
        <f>SUM(T12)</f>
        <v>348</v>
      </c>
      <c r="W20">
        <f>SUM(T13)</f>
        <v>384</v>
      </c>
      <c r="X20">
        <f>SUM(T14)</f>
        <v>397</v>
      </c>
      <c r="Y20">
        <f>SUM(T15)</f>
        <v>402</v>
      </c>
      <c r="Z20">
        <f>SUM(T16)</f>
        <v>349</v>
      </c>
      <c r="AA20">
        <f>SUM(T17)</f>
        <v>363</v>
      </c>
    </row>
    <row r="30" spans="1:27" ht="13.15" customHeight="1"/>
    <row r="36" ht="13.15" customHeight="1"/>
    <row r="39" ht="13.15" customHeight="1"/>
  </sheetData>
  <mergeCells count="5">
    <mergeCell ref="A20:N20"/>
    <mergeCell ref="A1:N1"/>
    <mergeCell ref="A2:N2"/>
    <mergeCell ref="A3:N3"/>
    <mergeCell ref="A4:N4"/>
  </mergeCells>
  <printOptions horizontalCentered="1" verticalCentered="1"/>
  <pageMargins left="0" right="0" top="0" bottom="0"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W24"/>
  <sheetViews>
    <sheetView tabSelected="1" view="pageBreakPreview" zoomScaleNormal="100" zoomScaleSheetLayoutView="100" workbookViewId="0">
      <selection activeCell="O18" sqref="O18"/>
    </sheetView>
  </sheetViews>
  <sheetFormatPr defaultRowHeight="12.75"/>
  <sheetData>
    <row r="1" spans="1:23" s="28" customFormat="1" ht="14.25" customHeight="1">
      <c r="A1" s="261"/>
      <c r="B1" s="261"/>
      <c r="C1" s="261"/>
      <c r="D1" s="261"/>
      <c r="E1" s="261"/>
      <c r="F1" s="261"/>
      <c r="G1" s="261"/>
      <c r="H1" s="261"/>
      <c r="I1" s="261"/>
      <c r="J1" s="261"/>
      <c r="K1" s="261"/>
      <c r="L1" s="261"/>
      <c r="M1" s="261"/>
      <c r="N1" s="261"/>
    </row>
    <row r="2" spans="1:23" s="64" customFormat="1" ht="18">
      <c r="A2" s="262" t="s">
        <v>261</v>
      </c>
      <c r="B2" s="262"/>
      <c r="C2" s="262"/>
      <c r="D2" s="262"/>
      <c r="E2" s="262"/>
      <c r="F2" s="262"/>
      <c r="G2" s="262"/>
      <c r="H2" s="262"/>
      <c r="I2" s="262"/>
      <c r="J2" s="262"/>
      <c r="K2" s="262"/>
      <c r="L2" s="262"/>
      <c r="M2" s="262"/>
      <c r="N2" s="262"/>
    </row>
    <row r="3" spans="1:23" s="64" customFormat="1" ht="15.75">
      <c r="A3" s="263" t="s">
        <v>262</v>
      </c>
      <c r="B3" s="263"/>
      <c r="C3" s="263"/>
      <c r="D3" s="263"/>
      <c r="E3" s="263"/>
      <c r="F3" s="263"/>
      <c r="G3" s="263"/>
      <c r="H3" s="263"/>
      <c r="I3" s="263"/>
      <c r="J3" s="263"/>
      <c r="K3" s="263"/>
      <c r="L3" s="263"/>
      <c r="M3" s="263"/>
      <c r="N3" s="263"/>
    </row>
    <row r="4" spans="1:23" s="64" customFormat="1" ht="15.75">
      <c r="A4" s="264">
        <v>2023</v>
      </c>
      <c r="B4" s="264"/>
      <c r="C4" s="264"/>
      <c r="D4" s="264"/>
      <c r="E4" s="264"/>
      <c r="F4" s="264"/>
      <c r="G4" s="264"/>
      <c r="H4" s="264"/>
      <c r="I4" s="264"/>
      <c r="J4" s="264"/>
      <c r="K4" s="264"/>
      <c r="L4" s="264"/>
      <c r="M4" s="264"/>
      <c r="N4" s="264"/>
    </row>
    <row r="5" spans="1:23" s="64" customFormat="1" ht="63.75">
      <c r="A5" s="265"/>
      <c r="B5" s="265"/>
      <c r="C5" s="265"/>
      <c r="D5" s="265"/>
      <c r="E5" s="265"/>
      <c r="F5" s="265"/>
      <c r="G5" s="265"/>
      <c r="H5" s="265"/>
      <c r="I5" s="265"/>
      <c r="J5" s="265"/>
      <c r="K5" s="265"/>
      <c r="L5" s="265"/>
      <c r="M5" s="265"/>
      <c r="N5" s="265"/>
      <c r="O5" s="66" t="s">
        <v>296</v>
      </c>
      <c r="P5" s="66" t="s">
        <v>270</v>
      </c>
      <c r="Q5" s="66" t="s">
        <v>269</v>
      </c>
      <c r="R5" s="66" t="s">
        <v>268</v>
      </c>
      <c r="S5" s="66" t="s">
        <v>267</v>
      </c>
      <c r="T5" s="66" t="s">
        <v>266</v>
      </c>
      <c r="U5" s="66" t="s">
        <v>265</v>
      </c>
      <c r="V5" s="66" t="s">
        <v>264</v>
      </c>
      <c r="W5" s="66" t="s">
        <v>263</v>
      </c>
    </row>
    <row r="6" spans="1:23" ht="19.899999999999999" customHeight="1">
      <c r="O6">
        <f>SUM('2_6 '!D46)</f>
        <v>433</v>
      </c>
      <c r="P6">
        <f>SUM('2_6 '!E46)</f>
        <v>80</v>
      </c>
      <c r="Q6">
        <f>SUM('2_6 '!F46)</f>
        <v>165</v>
      </c>
      <c r="R6">
        <f>SUM('2_6 '!G46)</f>
        <v>851</v>
      </c>
      <c r="S6">
        <f>SUM('2_6 '!H46)</f>
        <v>581</v>
      </c>
      <c r="T6">
        <f>SUM('2_6 '!I46)</f>
        <v>1394</v>
      </c>
      <c r="U6">
        <f>SUM('2_6 '!J46)</f>
        <v>359</v>
      </c>
      <c r="V6">
        <f>SUM('2_6 '!K46)</f>
        <v>185</v>
      </c>
      <c r="W6">
        <f>SUM('2_6 '!L46)</f>
        <v>314</v>
      </c>
    </row>
    <row r="7" spans="1:23" ht="19.899999999999999" customHeight="1"/>
    <row r="8" spans="1:23" ht="19.899999999999999" customHeight="1">
      <c r="R8" s="327" t="s">
        <v>143</v>
      </c>
      <c r="S8" s="327"/>
      <c r="T8" s="327"/>
    </row>
    <row r="9" spans="1:23" ht="19.899999999999999" customHeight="1"/>
    <row r="10" spans="1:23" ht="19.899999999999999" customHeight="1"/>
    <row r="11" spans="1:23" ht="19.899999999999999" customHeight="1"/>
    <row r="12" spans="1:23" ht="19.899999999999999" customHeight="1"/>
    <row r="13" spans="1:23" ht="19.899999999999999" customHeight="1"/>
    <row r="14" spans="1:23" ht="19.899999999999999" customHeight="1"/>
    <row r="15" spans="1:23" ht="19.899999999999999" customHeight="1"/>
    <row r="16" spans="1:23" ht="19.899999999999999" customHeight="1"/>
    <row r="17" spans="1:14" ht="19.899999999999999" customHeight="1"/>
    <row r="18" spans="1:14" ht="19.899999999999999" customHeight="1"/>
    <row r="19" spans="1:14" ht="19.899999999999999" customHeight="1"/>
    <row r="20" spans="1:14" ht="19.899999999999999" customHeight="1"/>
    <row r="21" spans="1:14" ht="19.899999999999999" customHeight="1"/>
    <row r="22" spans="1:14" ht="19.899999999999999" customHeight="1"/>
    <row r="23" spans="1:14" ht="23.45" customHeight="1"/>
    <row r="24" spans="1:14" ht="15.75">
      <c r="A24" s="326" t="s">
        <v>271</v>
      </c>
      <c r="B24" s="326"/>
      <c r="C24" s="326"/>
      <c r="D24" s="326"/>
      <c r="E24" s="326"/>
      <c r="F24" s="326"/>
      <c r="G24" s="326"/>
      <c r="H24" s="326"/>
      <c r="I24" s="326"/>
      <c r="J24" s="326"/>
      <c r="K24" s="326"/>
      <c r="L24" s="326"/>
      <c r="M24" s="326"/>
      <c r="N24" s="326"/>
    </row>
  </sheetData>
  <mergeCells count="7">
    <mergeCell ref="R8:T8"/>
    <mergeCell ref="A24:N24"/>
    <mergeCell ref="A1:N1"/>
    <mergeCell ref="A2:N2"/>
    <mergeCell ref="A3:N3"/>
    <mergeCell ref="A4:N4"/>
    <mergeCell ref="A5:N5"/>
  </mergeCells>
  <printOptions horizontalCentered="1" verticalCentered="1"/>
  <pageMargins left="0.39370078740157483" right="0.39370078740157483" top="0.39370078740157483" bottom="0.39370078740157483" header="0.31496062992125984" footer="0.31496062992125984"/>
  <pageSetup paperSize="9"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sheetPr>
  <dimension ref="A1:A2"/>
  <sheetViews>
    <sheetView view="pageBreakPreview" zoomScaleNormal="100" zoomScaleSheetLayoutView="100" workbookViewId="0">
      <selection activeCell="C3" sqref="C3"/>
    </sheetView>
  </sheetViews>
  <sheetFormatPr defaultColWidth="9.140625" defaultRowHeight="15"/>
  <cols>
    <col min="1" max="1" width="62.42578125" style="25" customWidth="1"/>
    <col min="2" max="16384" width="9.140625" style="25"/>
  </cols>
  <sheetData>
    <row r="1" spans="1:1" ht="186.75" customHeight="1">
      <c r="A1" s="27" t="s">
        <v>212</v>
      </c>
    </row>
    <row r="2" spans="1:1" ht="59.25" customHeight="1"/>
  </sheetData>
  <printOptions horizontalCentered="1" verticalCentered="1"/>
  <pageMargins left="0" right="0" top="0" bottom="0" header="0.31496062992125984" footer="0.31496062992125984"/>
  <pageSetup paperSize="9" orientation="landscape" r:id="rId1"/>
  <rowBreaks count="1" manualBreakCount="1">
    <brk id="1"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AL66"/>
  <sheetViews>
    <sheetView view="pageBreakPreview" zoomScaleNormal="100" zoomScaleSheetLayoutView="100" workbookViewId="0">
      <selection activeCell="Z15" sqref="Z15:AB16"/>
    </sheetView>
  </sheetViews>
  <sheetFormatPr defaultColWidth="9.140625" defaultRowHeight="12.75"/>
  <cols>
    <col min="1" max="2" width="3.7109375" style="32" customWidth="1"/>
    <col min="3" max="7" width="5.5703125" style="32" customWidth="1"/>
    <col min="8" max="9" width="3.7109375" style="32" customWidth="1"/>
    <col min="10" max="18" width="5.5703125" style="32" customWidth="1"/>
    <col min="19" max="20" width="3.7109375" style="32" customWidth="1"/>
    <col min="21" max="23" width="5.5703125" style="32" customWidth="1"/>
    <col min="24" max="25" width="3.7109375" style="32" customWidth="1"/>
    <col min="26" max="28" width="5.5703125" style="32" customWidth="1"/>
    <col min="29" max="33" width="5.7109375" style="32" customWidth="1"/>
    <col min="34" max="35" width="3.5703125" style="32" customWidth="1"/>
    <col min="36" max="39" width="5.7109375" style="32" customWidth="1"/>
    <col min="40" max="16384" width="9.140625" style="32"/>
  </cols>
  <sheetData>
    <row r="1" spans="1:38" s="28" customFormat="1" ht="21" customHeight="1">
      <c r="A1" s="55"/>
      <c r="B1" s="55"/>
      <c r="C1" s="55"/>
      <c r="D1" s="55"/>
      <c r="E1" s="55"/>
      <c r="F1" s="55"/>
      <c r="G1" s="55"/>
      <c r="H1" s="55"/>
      <c r="I1" s="55"/>
      <c r="J1" s="55"/>
      <c r="K1" s="55"/>
      <c r="L1" s="55"/>
      <c r="M1" s="55"/>
      <c r="N1" s="55"/>
    </row>
    <row r="2" spans="1:38" s="29" customFormat="1" ht="21" customHeight="1"/>
    <row r="3" spans="1:38" s="29" customFormat="1" ht="21" customHeight="1"/>
    <row r="4" spans="1:38" s="29" customFormat="1" ht="21" customHeight="1">
      <c r="A4" s="58" t="s">
        <v>153</v>
      </c>
      <c r="B4" s="56"/>
      <c r="C4" s="56"/>
      <c r="D4" s="56"/>
      <c r="F4" s="59"/>
      <c r="G4" s="59"/>
      <c r="H4" s="59"/>
      <c r="I4" s="59"/>
      <c r="J4" s="59"/>
      <c r="K4" s="59"/>
      <c r="L4" s="59"/>
      <c r="M4" s="59"/>
      <c r="N4" s="59"/>
      <c r="O4" s="59"/>
      <c r="P4" s="59"/>
      <c r="Q4" s="60"/>
      <c r="R4" s="60"/>
      <c r="S4" s="61"/>
      <c r="T4" s="59"/>
      <c r="U4" s="59"/>
      <c r="V4" s="59"/>
      <c r="W4" s="59"/>
      <c r="X4" s="59"/>
      <c r="Y4" s="59"/>
      <c r="Z4" s="59"/>
      <c r="AA4" s="59"/>
      <c r="AB4" s="59"/>
      <c r="AC4" s="59"/>
      <c r="AD4" s="59"/>
      <c r="AE4" s="59"/>
      <c r="AI4" s="57" t="s">
        <v>152</v>
      </c>
    </row>
    <row r="5" spans="1:38" s="29" customFormat="1" ht="5.25" customHeigh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row>
    <row r="6" spans="1:38" s="29" customFormat="1" ht="21" customHeight="1">
      <c r="J6" s="58"/>
      <c r="K6" s="56" t="s">
        <v>157</v>
      </c>
      <c r="M6" s="60"/>
      <c r="N6" s="60"/>
      <c r="O6" s="60"/>
      <c r="P6" s="60"/>
      <c r="Q6" s="345" t="s">
        <v>156</v>
      </c>
      <c r="R6" s="346"/>
      <c r="S6" s="62"/>
      <c r="T6" s="63" t="s">
        <v>155</v>
      </c>
      <c r="U6" s="62"/>
      <c r="V6" s="60"/>
      <c r="W6" s="60"/>
      <c r="Z6" s="57" t="s">
        <v>154</v>
      </c>
      <c r="AA6" s="56"/>
      <c r="AB6" s="56"/>
    </row>
    <row r="7" spans="1:38" ht="21" customHeight="1" thickBot="1"/>
    <row r="8" spans="1:38" ht="20.100000000000001" customHeight="1">
      <c r="A8" s="348" t="s">
        <v>135</v>
      </c>
      <c r="B8" s="336"/>
      <c r="C8" s="336"/>
      <c r="D8" s="336"/>
      <c r="E8" s="337"/>
      <c r="F8" s="352" t="s">
        <v>136</v>
      </c>
      <c r="G8" s="363"/>
      <c r="H8" s="335" t="s">
        <v>137</v>
      </c>
      <c r="I8" s="336"/>
      <c r="J8" s="336"/>
      <c r="K8" s="336"/>
      <c r="L8" s="337"/>
      <c r="M8" s="352" t="s">
        <v>138</v>
      </c>
      <c r="N8" s="363"/>
      <c r="O8" s="358" t="s">
        <v>139</v>
      </c>
      <c r="P8" s="359"/>
      <c r="Q8" s="359"/>
      <c r="R8" s="359"/>
      <c r="S8" s="335" t="s">
        <v>143</v>
      </c>
      <c r="T8" s="336"/>
      <c r="U8" s="336"/>
      <c r="V8" s="336"/>
      <c r="W8" s="337"/>
      <c r="X8" s="335" t="s">
        <v>142</v>
      </c>
      <c r="Y8" s="336"/>
      <c r="Z8" s="336"/>
      <c r="AA8" s="336"/>
      <c r="AB8" s="337"/>
      <c r="AC8" s="352" t="s">
        <v>144</v>
      </c>
      <c r="AD8" s="363"/>
      <c r="AE8" s="363"/>
      <c r="AF8" s="363"/>
      <c r="AG8" s="363"/>
      <c r="AH8" s="352" t="s">
        <v>145</v>
      </c>
      <c r="AI8" s="353"/>
    </row>
    <row r="9" spans="1:38" ht="20.100000000000001" customHeight="1">
      <c r="A9" s="349"/>
      <c r="B9" s="339"/>
      <c r="C9" s="339"/>
      <c r="D9" s="339"/>
      <c r="E9" s="340"/>
      <c r="F9" s="354"/>
      <c r="G9" s="354"/>
      <c r="H9" s="338"/>
      <c r="I9" s="339"/>
      <c r="J9" s="339"/>
      <c r="K9" s="339"/>
      <c r="L9" s="340"/>
      <c r="M9" s="354"/>
      <c r="N9" s="354"/>
      <c r="O9" s="360"/>
      <c r="P9" s="360"/>
      <c r="Q9" s="360"/>
      <c r="R9" s="360"/>
      <c r="S9" s="338"/>
      <c r="T9" s="339"/>
      <c r="U9" s="339"/>
      <c r="V9" s="339"/>
      <c r="W9" s="340"/>
      <c r="X9" s="338"/>
      <c r="Y9" s="339"/>
      <c r="Z9" s="339"/>
      <c r="AA9" s="339"/>
      <c r="AB9" s="340"/>
      <c r="AC9" s="354"/>
      <c r="AD9" s="354"/>
      <c r="AE9" s="354"/>
      <c r="AF9" s="354"/>
      <c r="AG9" s="354"/>
      <c r="AH9" s="354"/>
      <c r="AI9" s="355"/>
    </row>
    <row r="10" spans="1:38" ht="20.100000000000001" customHeight="1" thickBot="1">
      <c r="A10" s="350"/>
      <c r="B10" s="342"/>
      <c r="C10" s="342"/>
      <c r="D10" s="342"/>
      <c r="E10" s="343"/>
      <c r="F10" s="356"/>
      <c r="G10" s="356"/>
      <c r="H10" s="341"/>
      <c r="I10" s="342"/>
      <c r="J10" s="342"/>
      <c r="K10" s="342"/>
      <c r="L10" s="343"/>
      <c r="M10" s="356"/>
      <c r="N10" s="356"/>
      <c r="O10" s="361" t="s">
        <v>140</v>
      </c>
      <c r="P10" s="362"/>
      <c r="Q10" s="361" t="s">
        <v>141</v>
      </c>
      <c r="R10" s="362"/>
      <c r="S10" s="341"/>
      <c r="T10" s="342"/>
      <c r="U10" s="342"/>
      <c r="V10" s="342"/>
      <c r="W10" s="343"/>
      <c r="X10" s="341"/>
      <c r="Y10" s="342"/>
      <c r="Z10" s="342"/>
      <c r="AA10" s="342"/>
      <c r="AB10" s="343"/>
      <c r="AC10" s="356"/>
      <c r="AD10" s="356"/>
      <c r="AE10" s="356"/>
      <c r="AF10" s="356"/>
      <c r="AG10" s="356"/>
      <c r="AH10" s="356"/>
      <c r="AI10" s="357"/>
    </row>
    <row r="11" spans="1:38" ht="9" customHeight="1">
      <c r="A11" s="49"/>
      <c r="B11" s="44"/>
      <c r="C11" s="347"/>
      <c r="D11" s="347"/>
      <c r="E11" s="347"/>
      <c r="F11" s="364"/>
      <c r="G11" s="365"/>
      <c r="H11" s="43"/>
      <c r="I11" s="44"/>
      <c r="J11" s="347"/>
      <c r="K11" s="347"/>
      <c r="L11" s="347"/>
      <c r="M11" s="364"/>
      <c r="N11" s="365"/>
      <c r="O11" s="364"/>
      <c r="P11" s="365"/>
      <c r="Q11" s="364"/>
      <c r="R11" s="365"/>
      <c r="S11" s="43"/>
      <c r="T11" s="44"/>
      <c r="U11" s="347"/>
      <c r="V11" s="347"/>
      <c r="W11" s="347"/>
      <c r="X11" s="43"/>
      <c r="Y11" s="44"/>
      <c r="Z11" s="347"/>
      <c r="AA11" s="347"/>
      <c r="AB11" s="347"/>
      <c r="AC11" s="347"/>
      <c r="AD11" s="347"/>
      <c r="AE11" s="347"/>
      <c r="AF11" s="347"/>
      <c r="AG11" s="347"/>
      <c r="AH11" s="34"/>
      <c r="AI11" s="35"/>
    </row>
    <row r="12" spans="1:38" ht="9" customHeight="1">
      <c r="A12" s="50"/>
      <c r="B12" s="45"/>
      <c r="C12" s="328"/>
      <c r="D12" s="328"/>
      <c r="E12" s="328"/>
      <c r="F12" s="331"/>
      <c r="G12" s="332"/>
      <c r="H12" s="45"/>
      <c r="I12" s="45"/>
      <c r="J12" s="328"/>
      <c r="K12" s="328"/>
      <c r="L12" s="328"/>
      <c r="M12" s="331"/>
      <c r="N12" s="332"/>
      <c r="O12" s="331"/>
      <c r="P12" s="332"/>
      <c r="Q12" s="331"/>
      <c r="R12" s="332"/>
      <c r="S12" s="45"/>
      <c r="T12" s="45"/>
      <c r="U12" s="328"/>
      <c r="V12" s="328"/>
      <c r="W12" s="328"/>
      <c r="X12" s="45"/>
      <c r="Y12" s="45"/>
      <c r="Z12" s="328"/>
      <c r="AA12" s="328"/>
      <c r="AB12" s="328"/>
      <c r="AC12" s="328"/>
      <c r="AD12" s="328"/>
      <c r="AE12" s="328"/>
      <c r="AF12" s="328"/>
      <c r="AG12" s="328"/>
      <c r="AH12" s="36"/>
      <c r="AI12" s="37"/>
    </row>
    <row r="13" spans="1:38" ht="9" customHeight="1">
      <c r="A13" s="51"/>
      <c r="B13" s="47"/>
      <c r="C13" s="328"/>
      <c r="D13" s="328"/>
      <c r="E13" s="328"/>
      <c r="F13" s="329"/>
      <c r="G13" s="330"/>
      <c r="H13" s="46"/>
      <c r="I13" s="47"/>
      <c r="J13" s="328"/>
      <c r="K13" s="328"/>
      <c r="L13" s="328"/>
      <c r="M13" s="329"/>
      <c r="N13" s="330"/>
      <c r="O13" s="329"/>
      <c r="P13" s="330"/>
      <c r="Q13" s="329"/>
      <c r="R13" s="330"/>
      <c r="S13" s="46"/>
      <c r="T13" s="47"/>
      <c r="U13" s="328"/>
      <c r="V13" s="328"/>
      <c r="W13" s="328"/>
      <c r="X13" s="46"/>
      <c r="Y13" s="47"/>
      <c r="Z13" s="328"/>
      <c r="AA13" s="328"/>
      <c r="AB13" s="328"/>
      <c r="AC13" s="328"/>
      <c r="AD13" s="328"/>
      <c r="AE13" s="328"/>
      <c r="AF13" s="328"/>
      <c r="AG13" s="328"/>
      <c r="AH13" s="38"/>
      <c r="AI13" s="39"/>
    </row>
    <row r="14" spans="1:38" ht="9" customHeight="1">
      <c r="A14" s="50"/>
      <c r="B14" s="45"/>
      <c r="C14" s="328"/>
      <c r="D14" s="328"/>
      <c r="E14" s="328"/>
      <c r="F14" s="331"/>
      <c r="G14" s="332"/>
      <c r="H14" s="45"/>
      <c r="I14" s="45"/>
      <c r="J14" s="328"/>
      <c r="K14" s="328"/>
      <c r="L14" s="328"/>
      <c r="M14" s="331"/>
      <c r="N14" s="332"/>
      <c r="O14" s="331"/>
      <c r="P14" s="332"/>
      <c r="Q14" s="331"/>
      <c r="R14" s="332"/>
      <c r="S14" s="45"/>
      <c r="T14" s="45"/>
      <c r="U14" s="328"/>
      <c r="V14" s="328"/>
      <c r="W14" s="328"/>
      <c r="X14" s="45"/>
      <c r="Y14" s="45"/>
      <c r="Z14" s="328"/>
      <c r="AA14" s="328"/>
      <c r="AB14" s="328"/>
      <c r="AC14" s="328"/>
      <c r="AD14" s="328"/>
      <c r="AE14" s="328"/>
      <c r="AF14" s="328"/>
      <c r="AG14" s="328"/>
      <c r="AH14" s="36"/>
      <c r="AI14" s="37"/>
    </row>
    <row r="15" spans="1:38" ht="9" customHeight="1">
      <c r="A15" s="51"/>
      <c r="B15" s="47"/>
      <c r="C15" s="328"/>
      <c r="D15" s="328"/>
      <c r="E15" s="328"/>
      <c r="F15" s="329"/>
      <c r="G15" s="330"/>
      <c r="H15" s="46"/>
      <c r="I15" s="47"/>
      <c r="J15" s="328"/>
      <c r="K15" s="328"/>
      <c r="L15" s="328"/>
      <c r="M15" s="329"/>
      <c r="N15" s="330"/>
      <c r="O15" s="329"/>
      <c r="P15" s="330"/>
      <c r="Q15" s="329"/>
      <c r="R15" s="330"/>
      <c r="S15" s="46"/>
      <c r="T15" s="47"/>
      <c r="U15" s="328"/>
      <c r="V15" s="328"/>
      <c r="W15" s="328"/>
      <c r="X15" s="46"/>
      <c r="Y15" s="47"/>
      <c r="Z15" s="328"/>
      <c r="AA15" s="328"/>
      <c r="AB15" s="328"/>
      <c r="AC15" s="328"/>
      <c r="AD15" s="328"/>
      <c r="AE15" s="328"/>
      <c r="AF15" s="328"/>
      <c r="AG15" s="328"/>
      <c r="AH15" s="38"/>
      <c r="AI15" s="39"/>
    </row>
    <row r="16" spans="1:38" ht="9" customHeight="1">
      <c r="A16" s="50"/>
      <c r="B16" s="45"/>
      <c r="C16" s="328"/>
      <c r="D16" s="328"/>
      <c r="E16" s="328"/>
      <c r="F16" s="331"/>
      <c r="G16" s="332"/>
      <c r="H16" s="45"/>
      <c r="I16" s="45"/>
      <c r="J16" s="328"/>
      <c r="K16" s="328"/>
      <c r="L16" s="328"/>
      <c r="M16" s="331"/>
      <c r="N16" s="332"/>
      <c r="O16" s="331"/>
      <c r="P16" s="332"/>
      <c r="Q16" s="331"/>
      <c r="R16" s="332"/>
      <c r="S16" s="45"/>
      <c r="T16" s="45"/>
      <c r="U16" s="328"/>
      <c r="V16" s="328"/>
      <c r="W16" s="328"/>
      <c r="X16" s="45"/>
      <c r="Y16" s="45"/>
      <c r="Z16" s="328"/>
      <c r="AA16" s="328"/>
      <c r="AB16" s="328"/>
      <c r="AC16" s="328"/>
      <c r="AD16" s="328"/>
      <c r="AE16" s="328"/>
      <c r="AF16" s="328"/>
      <c r="AG16" s="328"/>
      <c r="AH16" s="36"/>
      <c r="AI16" s="37"/>
    </row>
    <row r="17" spans="1:35" ht="9" customHeight="1">
      <c r="A17" s="51"/>
      <c r="B17" s="47"/>
      <c r="C17" s="328"/>
      <c r="D17" s="328"/>
      <c r="E17" s="328"/>
      <c r="F17" s="329"/>
      <c r="G17" s="330"/>
      <c r="H17" s="46"/>
      <c r="I17" s="47"/>
      <c r="J17" s="328"/>
      <c r="K17" s="328"/>
      <c r="L17" s="328"/>
      <c r="M17" s="329"/>
      <c r="N17" s="330"/>
      <c r="O17" s="329"/>
      <c r="P17" s="330"/>
      <c r="Q17" s="329"/>
      <c r="R17" s="330"/>
      <c r="S17" s="46"/>
      <c r="T17" s="47"/>
      <c r="U17" s="328"/>
      <c r="V17" s="328"/>
      <c r="W17" s="328"/>
      <c r="X17" s="46"/>
      <c r="Y17" s="47"/>
      <c r="Z17" s="328"/>
      <c r="AA17" s="328"/>
      <c r="AB17" s="328"/>
      <c r="AC17" s="328"/>
      <c r="AD17" s="328"/>
      <c r="AE17" s="328"/>
      <c r="AF17" s="328"/>
      <c r="AG17" s="328"/>
      <c r="AH17" s="38"/>
      <c r="AI17" s="39"/>
    </row>
    <row r="18" spans="1:35" ht="9" customHeight="1">
      <c r="A18" s="50"/>
      <c r="B18" s="45"/>
      <c r="C18" s="328"/>
      <c r="D18" s="328"/>
      <c r="E18" s="328"/>
      <c r="F18" s="331"/>
      <c r="G18" s="332"/>
      <c r="H18" s="45"/>
      <c r="I18" s="45"/>
      <c r="J18" s="328"/>
      <c r="K18" s="328"/>
      <c r="L18" s="328"/>
      <c r="M18" s="331"/>
      <c r="N18" s="332"/>
      <c r="O18" s="331"/>
      <c r="P18" s="332"/>
      <c r="Q18" s="331"/>
      <c r="R18" s="332"/>
      <c r="S18" s="45"/>
      <c r="T18" s="45"/>
      <c r="U18" s="328"/>
      <c r="V18" s="328"/>
      <c r="W18" s="328"/>
      <c r="X18" s="45"/>
      <c r="Y18" s="45"/>
      <c r="Z18" s="328"/>
      <c r="AA18" s="328"/>
      <c r="AB18" s="328"/>
      <c r="AC18" s="328"/>
      <c r="AD18" s="328"/>
      <c r="AE18" s="328"/>
      <c r="AF18" s="328"/>
      <c r="AG18" s="328"/>
      <c r="AH18" s="36"/>
      <c r="AI18" s="37"/>
    </row>
    <row r="19" spans="1:35" ht="9" customHeight="1">
      <c r="A19" s="51"/>
      <c r="B19" s="47"/>
      <c r="C19" s="328"/>
      <c r="D19" s="328"/>
      <c r="E19" s="328"/>
      <c r="F19" s="329"/>
      <c r="G19" s="330"/>
      <c r="H19" s="46"/>
      <c r="I19" s="47"/>
      <c r="J19" s="328"/>
      <c r="K19" s="328"/>
      <c r="L19" s="328"/>
      <c r="M19" s="329"/>
      <c r="N19" s="330"/>
      <c r="O19" s="329"/>
      <c r="P19" s="330"/>
      <c r="Q19" s="329"/>
      <c r="R19" s="330"/>
      <c r="S19" s="46"/>
      <c r="T19" s="47"/>
      <c r="U19" s="328"/>
      <c r="V19" s="328"/>
      <c r="W19" s="328"/>
      <c r="X19" s="46"/>
      <c r="Y19" s="47"/>
      <c r="Z19" s="328"/>
      <c r="AA19" s="328"/>
      <c r="AB19" s="328"/>
      <c r="AC19" s="328"/>
      <c r="AD19" s="328"/>
      <c r="AE19" s="328"/>
      <c r="AF19" s="328"/>
      <c r="AG19" s="328"/>
      <c r="AH19" s="38"/>
      <c r="AI19" s="39"/>
    </row>
    <row r="20" spans="1:35" ht="9" customHeight="1">
      <c r="A20" s="50"/>
      <c r="B20" s="45"/>
      <c r="C20" s="328"/>
      <c r="D20" s="328"/>
      <c r="E20" s="328"/>
      <c r="F20" s="331"/>
      <c r="G20" s="332"/>
      <c r="H20" s="45"/>
      <c r="I20" s="45"/>
      <c r="J20" s="328"/>
      <c r="K20" s="328"/>
      <c r="L20" s="328"/>
      <c r="M20" s="331"/>
      <c r="N20" s="332"/>
      <c r="O20" s="331"/>
      <c r="P20" s="332"/>
      <c r="Q20" s="331"/>
      <c r="R20" s="332"/>
      <c r="S20" s="45"/>
      <c r="T20" s="45"/>
      <c r="U20" s="328"/>
      <c r="V20" s="328"/>
      <c r="W20" s="328"/>
      <c r="X20" s="45"/>
      <c r="Y20" s="45"/>
      <c r="Z20" s="328"/>
      <c r="AA20" s="328"/>
      <c r="AB20" s="328"/>
      <c r="AC20" s="328"/>
      <c r="AD20" s="328"/>
      <c r="AE20" s="328"/>
      <c r="AF20" s="328"/>
      <c r="AG20" s="328"/>
      <c r="AH20" s="36"/>
      <c r="AI20" s="37"/>
    </row>
    <row r="21" spans="1:35" ht="9" customHeight="1">
      <c r="A21" s="51"/>
      <c r="B21" s="47"/>
      <c r="C21" s="328"/>
      <c r="D21" s="328"/>
      <c r="E21" s="328"/>
      <c r="F21" s="329"/>
      <c r="G21" s="330"/>
      <c r="H21" s="46"/>
      <c r="I21" s="47"/>
      <c r="J21" s="328"/>
      <c r="K21" s="328"/>
      <c r="L21" s="328"/>
      <c r="M21" s="329"/>
      <c r="N21" s="330"/>
      <c r="O21" s="329"/>
      <c r="P21" s="330"/>
      <c r="Q21" s="329"/>
      <c r="R21" s="330"/>
      <c r="S21" s="46"/>
      <c r="T21" s="47"/>
      <c r="U21" s="328"/>
      <c r="V21" s="328"/>
      <c r="W21" s="328"/>
      <c r="X21" s="46"/>
      <c r="Y21" s="47"/>
      <c r="Z21" s="328"/>
      <c r="AA21" s="328"/>
      <c r="AB21" s="328"/>
      <c r="AC21" s="328"/>
      <c r="AD21" s="328"/>
      <c r="AE21" s="328"/>
      <c r="AF21" s="328"/>
      <c r="AG21" s="328"/>
      <c r="AH21" s="38"/>
      <c r="AI21" s="39"/>
    </row>
    <row r="22" spans="1:35" ht="9" customHeight="1">
      <c r="A22" s="50"/>
      <c r="B22" s="45"/>
      <c r="C22" s="328"/>
      <c r="D22" s="328"/>
      <c r="E22" s="328"/>
      <c r="F22" s="331"/>
      <c r="G22" s="332"/>
      <c r="H22" s="45"/>
      <c r="I22" s="45"/>
      <c r="J22" s="328"/>
      <c r="K22" s="328"/>
      <c r="L22" s="328"/>
      <c r="M22" s="331"/>
      <c r="N22" s="332"/>
      <c r="O22" s="331"/>
      <c r="P22" s="332"/>
      <c r="Q22" s="331"/>
      <c r="R22" s="332"/>
      <c r="S22" s="45"/>
      <c r="T22" s="45"/>
      <c r="U22" s="328"/>
      <c r="V22" s="328"/>
      <c r="W22" s="328"/>
      <c r="X22" s="45"/>
      <c r="Y22" s="45"/>
      <c r="Z22" s="328"/>
      <c r="AA22" s="328"/>
      <c r="AB22" s="328"/>
      <c r="AC22" s="328"/>
      <c r="AD22" s="328"/>
      <c r="AE22" s="328"/>
      <c r="AF22" s="328"/>
      <c r="AG22" s="328"/>
      <c r="AH22" s="36"/>
      <c r="AI22" s="37"/>
    </row>
    <row r="23" spans="1:35" ht="9" customHeight="1">
      <c r="A23" s="51"/>
      <c r="B23" s="47"/>
      <c r="C23" s="328"/>
      <c r="D23" s="328"/>
      <c r="E23" s="328"/>
      <c r="F23" s="329"/>
      <c r="G23" s="330"/>
      <c r="H23" s="46"/>
      <c r="I23" s="47"/>
      <c r="J23" s="328"/>
      <c r="K23" s="328"/>
      <c r="L23" s="328"/>
      <c r="M23" s="329"/>
      <c r="N23" s="330"/>
      <c r="O23" s="329"/>
      <c r="P23" s="330"/>
      <c r="Q23" s="329"/>
      <c r="R23" s="330"/>
      <c r="S23" s="46"/>
      <c r="T23" s="47"/>
      <c r="U23" s="328"/>
      <c r="V23" s="328"/>
      <c r="W23" s="328"/>
      <c r="X23" s="46"/>
      <c r="Y23" s="47"/>
      <c r="Z23" s="328"/>
      <c r="AA23" s="328"/>
      <c r="AB23" s="328"/>
      <c r="AC23" s="328"/>
      <c r="AD23" s="328"/>
      <c r="AE23" s="328"/>
      <c r="AF23" s="328"/>
      <c r="AG23" s="328"/>
      <c r="AH23" s="38"/>
      <c r="AI23" s="39"/>
    </row>
    <row r="24" spans="1:35" ht="9" customHeight="1">
      <c r="A24" s="50"/>
      <c r="B24" s="45"/>
      <c r="C24" s="328"/>
      <c r="D24" s="328"/>
      <c r="E24" s="328"/>
      <c r="F24" s="331"/>
      <c r="G24" s="332"/>
      <c r="H24" s="45"/>
      <c r="I24" s="45"/>
      <c r="J24" s="328"/>
      <c r="K24" s="328"/>
      <c r="L24" s="328"/>
      <c r="M24" s="331"/>
      <c r="N24" s="332"/>
      <c r="O24" s="331"/>
      <c r="P24" s="332"/>
      <c r="Q24" s="331"/>
      <c r="R24" s="332"/>
      <c r="S24" s="45"/>
      <c r="T24" s="45"/>
      <c r="U24" s="328"/>
      <c r="V24" s="328"/>
      <c r="W24" s="328"/>
      <c r="X24" s="45"/>
      <c r="Y24" s="45"/>
      <c r="Z24" s="328"/>
      <c r="AA24" s="328"/>
      <c r="AB24" s="328"/>
      <c r="AC24" s="328"/>
      <c r="AD24" s="328"/>
      <c r="AE24" s="328"/>
      <c r="AF24" s="328"/>
      <c r="AG24" s="328"/>
      <c r="AH24" s="36"/>
      <c r="AI24" s="37"/>
    </row>
    <row r="25" spans="1:35" ht="9" customHeight="1">
      <c r="A25" s="51"/>
      <c r="B25" s="47"/>
      <c r="C25" s="328"/>
      <c r="D25" s="328"/>
      <c r="E25" s="328"/>
      <c r="F25" s="329"/>
      <c r="G25" s="330"/>
      <c r="H25" s="46"/>
      <c r="I25" s="47"/>
      <c r="J25" s="328"/>
      <c r="K25" s="328"/>
      <c r="L25" s="328"/>
      <c r="M25" s="329"/>
      <c r="N25" s="330"/>
      <c r="O25" s="329"/>
      <c r="P25" s="330"/>
      <c r="Q25" s="329"/>
      <c r="R25" s="330"/>
      <c r="S25" s="46"/>
      <c r="T25" s="47"/>
      <c r="U25" s="328"/>
      <c r="V25" s="328"/>
      <c r="W25" s="328"/>
      <c r="X25" s="46"/>
      <c r="Y25" s="47"/>
      <c r="Z25" s="328"/>
      <c r="AA25" s="328"/>
      <c r="AB25" s="328"/>
      <c r="AC25" s="328"/>
      <c r="AD25" s="328"/>
      <c r="AE25" s="328"/>
      <c r="AF25" s="328"/>
      <c r="AG25" s="328"/>
      <c r="AH25" s="38"/>
      <c r="AI25" s="39"/>
    </row>
    <row r="26" spans="1:35" ht="9" customHeight="1">
      <c r="A26" s="50"/>
      <c r="B26" s="45"/>
      <c r="C26" s="328"/>
      <c r="D26" s="328"/>
      <c r="E26" s="328"/>
      <c r="F26" s="331"/>
      <c r="G26" s="332"/>
      <c r="H26" s="45"/>
      <c r="I26" s="45"/>
      <c r="J26" s="328"/>
      <c r="K26" s="328"/>
      <c r="L26" s="328"/>
      <c r="M26" s="331"/>
      <c r="N26" s="332"/>
      <c r="O26" s="331"/>
      <c r="P26" s="332"/>
      <c r="Q26" s="331"/>
      <c r="R26" s="332"/>
      <c r="S26" s="45"/>
      <c r="T26" s="45"/>
      <c r="U26" s="328"/>
      <c r="V26" s="328"/>
      <c r="W26" s="328"/>
      <c r="X26" s="45"/>
      <c r="Y26" s="45"/>
      <c r="Z26" s="328"/>
      <c r="AA26" s="328"/>
      <c r="AB26" s="328"/>
      <c r="AC26" s="328"/>
      <c r="AD26" s="328"/>
      <c r="AE26" s="328"/>
      <c r="AF26" s="328"/>
      <c r="AG26" s="328"/>
      <c r="AH26" s="36"/>
      <c r="AI26" s="37"/>
    </row>
    <row r="27" spans="1:35" ht="9" customHeight="1">
      <c r="A27" s="51"/>
      <c r="B27" s="47"/>
      <c r="C27" s="328"/>
      <c r="D27" s="328"/>
      <c r="E27" s="328"/>
      <c r="F27" s="329"/>
      <c r="G27" s="330"/>
      <c r="H27" s="46"/>
      <c r="I27" s="47"/>
      <c r="J27" s="328"/>
      <c r="K27" s="328"/>
      <c r="L27" s="328"/>
      <c r="M27" s="329"/>
      <c r="N27" s="330"/>
      <c r="O27" s="329"/>
      <c r="P27" s="330"/>
      <c r="Q27" s="329"/>
      <c r="R27" s="330"/>
      <c r="S27" s="46"/>
      <c r="T27" s="47"/>
      <c r="U27" s="328"/>
      <c r="V27" s="328"/>
      <c r="W27" s="328"/>
      <c r="X27" s="46"/>
      <c r="Y27" s="47"/>
      <c r="Z27" s="328"/>
      <c r="AA27" s="328"/>
      <c r="AB27" s="328"/>
      <c r="AC27" s="328"/>
      <c r="AD27" s="328"/>
      <c r="AE27" s="328"/>
      <c r="AF27" s="328"/>
      <c r="AG27" s="328"/>
      <c r="AH27" s="38"/>
      <c r="AI27" s="39"/>
    </row>
    <row r="28" spans="1:35" ht="9" customHeight="1">
      <c r="A28" s="50"/>
      <c r="B28" s="45"/>
      <c r="C28" s="328"/>
      <c r="D28" s="328"/>
      <c r="E28" s="328"/>
      <c r="F28" s="331"/>
      <c r="G28" s="332"/>
      <c r="H28" s="45"/>
      <c r="I28" s="45"/>
      <c r="J28" s="328"/>
      <c r="K28" s="328"/>
      <c r="L28" s="328"/>
      <c r="M28" s="331"/>
      <c r="N28" s="332"/>
      <c r="O28" s="331"/>
      <c r="P28" s="332"/>
      <c r="Q28" s="331"/>
      <c r="R28" s="332"/>
      <c r="S28" s="45"/>
      <c r="T28" s="45"/>
      <c r="U28" s="328"/>
      <c r="V28" s="328"/>
      <c r="W28" s="328"/>
      <c r="X28" s="45"/>
      <c r="Y28" s="45"/>
      <c r="Z28" s="328"/>
      <c r="AA28" s="328"/>
      <c r="AB28" s="328"/>
      <c r="AC28" s="328"/>
      <c r="AD28" s="328"/>
      <c r="AE28" s="328"/>
      <c r="AF28" s="328"/>
      <c r="AG28" s="328"/>
      <c r="AH28" s="36"/>
      <c r="AI28" s="37"/>
    </row>
    <row r="29" spans="1:35" ht="9" customHeight="1">
      <c r="A29" s="51"/>
      <c r="B29" s="47"/>
      <c r="C29" s="328"/>
      <c r="D29" s="328"/>
      <c r="E29" s="328"/>
      <c r="F29" s="329"/>
      <c r="G29" s="330"/>
      <c r="H29" s="46"/>
      <c r="I29" s="47"/>
      <c r="J29" s="328"/>
      <c r="K29" s="328"/>
      <c r="L29" s="328"/>
      <c r="M29" s="329"/>
      <c r="N29" s="330"/>
      <c r="O29" s="329"/>
      <c r="P29" s="330"/>
      <c r="Q29" s="329"/>
      <c r="R29" s="330"/>
      <c r="S29" s="46"/>
      <c r="T29" s="47"/>
      <c r="U29" s="328"/>
      <c r="V29" s="328"/>
      <c r="W29" s="328"/>
      <c r="X29" s="46"/>
      <c r="Y29" s="47"/>
      <c r="Z29" s="328"/>
      <c r="AA29" s="328"/>
      <c r="AB29" s="328"/>
      <c r="AC29" s="328"/>
      <c r="AD29" s="328"/>
      <c r="AE29" s="328"/>
      <c r="AF29" s="328"/>
      <c r="AG29" s="328"/>
      <c r="AH29" s="38"/>
      <c r="AI29" s="39"/>
    </row>
    <row r="30" spans="1:35" ht="9" customHeight="1">
      <c r="A30" s="50"/>
      <c r="B30" s="45"/>
      <c r="C30" s="328"/>
      <c r="D30" s="328"/>
      <c r="E30" s="328"/>
      <c r="F30" s="331"/>
      <c r="G30" s="332"/>
      <c r="H30" s="45"/>
      <c r="I30" s="45"/>
      <c r="J30" s="328"/>
      <c r="K30" s="328"/>
      <c r="L30" s="328"/>
      <c r="M30" s="331"/>
      <c r="N30" s="332"/>
      <c r="O30" s="331"/>
      <c r="P30" s="332"/>
      <c r="Q30" s="331"/>
      <c r="R30" s="332"/>
      <c r="S30" s="45"/>
      <c r="T30" s="45"/>
      <c r="U30" s="328"/>
      <c r="V30" s="328"/>
      <c r="W30" s="328"/>
      <c r="X30" s="45"/>
      <c r="Y30" s="45"/>
      <c r="Z30" s="328"/>
      <c r="AA30" s="328"/>
      <c r="AB30" s="328"/>
      <c r="AC30" s="328"/>
      <c r="AD30" s="328"/>
      <c r="AE30" s="328"/>
      <c r="AF30" s="328"/>
      <c r="AG30" s="328"/>
      <c r="AH30" s="36"/>
      <c r="AI30" s="37"/>
    </row>
    <row r="31" spans="1:35" ht="9" customHeight="1">
      <c r="A31" s="51"/>
      <c r="B31" s="47"/>
      <c r="C31" s="328"/>
      <c r="D31" s="328"/>
      <c r="E31" s="328"/>
      <c r="F31" s="329"/>
      <c r="G31" s="330"/>
      <c r="H31" s="46"/>
      <c r="I31" s="47"/>
      <c r="J31" s="328"/>
      <c r="K31" s="328"/>
      <c r="L31" s="328"/>
      <c r="M31" s="329"/>
      <c r="N31" s="330"/>
      <c r="O31" s="329"/>
      <c r="P31" s="330"/>
      <c r="Q31" s="329"/>
      <c r="R31" s="330"/>
      <c r="S31" s="46"/>
      <c r="T31" s="47"/>
      <c r="U31" s="328"/>
      <c r="V31" s="328"/>
      <c r="W31" s="328"/>
      <c r="X31" s="46"/>
      <c r="Y31" s="47"/>
      <c r="Z31" s="328"/>
      <c r="AA31" s="328"/>
      <c r="AB31" s="328"/>
      <c r="AC31" s="328"/>
      <c r="AD31" s="328"/>
      <c r="AE31" s="328"/>
      <c r="AF31" s="328"/>
      <c r="AG31" s="328"/>
      <c r="AH31" s="38"/>
      <c r="AI31" s="39"/>
    </row>
    <row r="32" spans="1:35" ht="9" customHeight="1">
      <c r="A32" s="50"/>
      <c r="B32" s="45"/>
      <c r="C32" s="328"/>
      <c r="D32" s="328"/>
      <c r="E32" s="328"/>
      <c r="F32" s="331"/>
      <c r="G32" s="332"/>
      <c r="H32" s="45"/>
      <c r="I32" s="45"/>
      <c r="J32" s="328"/>
      <c r="K32" s="328"/>
      <c r="L32" s="328"/>
      <c r="M32" s="331"/>
      <c r="N32" s="332"/>
      <c r="O32" s="331"/>
      <c r="P32" s="332"/>
      <c r="Q32" s="331"/>
      <c r="R32" s="332"/>
      <c r="S32" s="45"/>
      <c r="T32" s="45"/>
      <c r="U32" s="328"/>
      <c r="V32" s="328"/>
      <c r="W32" s="328"/>
      <c r="X32" s="45"/>
      <c r="Y32" s="45"/>
      <c r="Z32" s="328"/>
      <c r="AA32" s="328"/>
      <c r="AB32" s="328"/>
      <c r="AC32" s="328"/>
      <c r="AD32" s="328"/>
      <c r="AE32" s="328"/>
      <c r="AF32" s="328"/>
      <c r="AG32" s="328"/>
      <c r="AH32" s="36"/>
      <c r="AI32" s="37"/>
    </row>
    <row r="33" spans="1:35" ht="9" customHeight="1">
      <c r="A33" s="51"/>
      <c r="B33" s="47"/>
      <c r="C33" s="328"/>
      <c r="D33" s="328"/>
      <c r="E33" s="328"/>
      <c r="F33" s="329"/>
      <c r="G33" s="330"/>
      <c r="H33" s="46"/>
      <c r="I33" s="47"/>
      <c r="J33" s="328"/>
      <c r="K33" s="328"/>
      <c r="L33" s="328"/>
      <c r="M33" s="329"/>
      <c r="N33" s="330"/>
      <c r="O33" s="329"/>
      <c r="P33" s="330"/>
      <c r="Q33" s="329"/>
      <c r="R33" s="330"/>
      <c r="S33" s="46"/>
      <c r="T33" s="47"/>
      <c r="U33" s="328"/>
      <c r="V33" s="328"/>
      <c r="W33" s="328"/>
      <c r="X33" s="46"/>
      <c r="Y33" s="47"/>
      <c r="Z33" s="328"/>
      <c r="AA33" s="328"/>
      <c r="AB33" s="328"/>
      <c r="AC33" s="328"/>
      <c r="AD33" s="328"/>
      <c r="AE33" s="328"/>
      <c r="AF33" s="328"/>
      <c r="AG33" s="328"/>
      <c r="AH33" s="38"/>
      <c r="AI33" s="39"/>
    </row>
    <row r="34" spans="1:35" ht="9" customHeight="1">
      <c r="A34" s="50"/>
      <c r="B34" s="45"/>
      <c r="C34" s="328"/>
      <c r="D34" s="328"/>
      <c r="E34" s="328"/>
      <c r="F34" s="331"/>
      <c r="G34" s="332"/>
      <c r="H34" s="45"/>
      <c r="I34" s="45"/>
      <c r="J34" s="328"/>
      <c r="K34" s="328"/>
      <c r="L34" s="328"/>
      <c r="M34" s="331"/>
      <c r="N34" s="332"/>
      <c r="O34" s="331"/>
      <c r="P34" s="332"/>
      <c r="Q34" s="331"/>
      <c r="R34" s="332"/>
      <c r="S34" s="45"/>
      <c r="T34" s="45"/>
      <c r="U34" s="328"/>
      <c r="V34" s="328"/>
      <c r="W34" s="328"/>
      <c r="X34" s="45"/>
      <c r="Y34" s="45"/>
      <c r="Z34" s="328"/>
      <c r="AA34" s="328"/>
      <c r="AB34" s="328"/>
      <c r="AC34" s="328"/>
      <c r="AD34" s="328"/>
      <c r="AE34" s="328"/>
      <c r="AF34" s="328"/>
      <c r="AG34" s="328"/>
      <c r="AH34" s="36"/>
      <c r="AI34" s="37"/>
    </row>
    <row r="35" spans="1:35" ht="9" customHeight="1">
      <c r="A35" s="51"/>
      <c r="B35" s="47"/>
      <c r="C35" s="328"/>
      <c r="D35" s="328"/>
      <c r="E35" s="328"/>
      <c r="F35" s="329"/>
      <c r="G35" s="330"/>
      <c r="H35" s="46"/>
      <c r="I35" s="47"/>
      <c r="J35" s="328"/>
      <c r="K35" s="328"/>
      <c r="L35" s="328"/>
      <c r="M35" s="329"/>
      <c r="N35" s="330"/>
      <c r="O35" s="329"/>
      <c r="P35" s="330"/>
      <c r="Q35" s="329"/>
      <c r="R35" s="330"/>
      <c r="S35" s="46"/>
      <c r="T35" s="47"/>
      <c r="U35" s="328"/>
      <c r="V35" s="328"/>
      <c r="W35" s="328"/>
      <c r="X35" s="46"/>
      <c r="Y35" s="47"/>
      <c r="Z35" s="328"/>
      <c r="AA35" s="328"/>
      <c r="AB35" s="328"/>
      <c r="AC35" s="328"/>
      <c r="AD35" s="328"/>
      <c r="AE35" s="328"/>
      <c r="AF35" s="328"/>
      <c r="AG35" s="328"/>
      <c r="AH35" s="38"/>
      <c r="AI35" s="39"/>
    </row>
    <row r="36" spans="1:35" ht="9" customHeight="1">
      <c r="A36" s="50"/>
      <c r="B36" s="45"/>
      <c r="C36" s="328"/>
      <c r="D36" s="328"/>
      <c r="E36" s="328"/>
      <c r="F36" s="331"/>
      <c r="G36" s="332"/>
      <c r="H36" s="45"/>
      <c r="I36" s="45"/>
      <c r="J36" s="328"/>
      <c r="K36" s="328"/>
      <c r="L36" s="328"/>
      <c r="M36" s="331"/>
      <c r="N36" s="332"/>
      <c r="O36" s="331"/>
      <c r="P36" s="332"/>
      <c r="Q36" s="331"/>
      <c r="R36" s="332"/>
      <c r="S36" s="45"/>
      <c r="T36" s="45"/>
      <c r="U36" s="328"/>
      <c r="V36" s="328"/>
      <c r="W36" s="328"/>
      <c r="X36" s="45"/>
      <c r="Y36" s="45"/>
      <c r="Z36" s="328"/>
      <c r="AA36" s="328"/>
      <c r="AB36" s="328"/>
      <c r="AC36" s="328"/>
      <c r="AD36" s="328"/>
      <c r="AE36" s="328"/>
      <c r="AF36" s="328"/>
      <c r="AG36" s="328"/>
      <c r="AH36" s="36"/>
      <c r="AI36" s="37"/>
    </row>
    <row r="37" spans="1:35" ht="9" customHeight="1">
      <c r="A37" s="51"/>
      <c r="B37" s="47"/>
      <c r="C37" s="328"/>
      <c r="D37" s="328"/>
      <c r="E37" s="328"/>
      <c r="F37" s="329"/>
      <c r="G37" s="330"/>
      <c r="H37" s="46"/>
      <c r="I37" s="47"/>
      <c r="J37" s="328"/>
      <c r="K37" s="328"/>
      <c r="L37" s="328"/>
      <c r="M37" s="329"/>
      <c r="N37" s="330"/>
      <c r="O37" s="329"/>
      <c r="P37" s="330"/>
      <c r="Q37" s="329"/>
      <c r="R37" s="330"/>
      <c r="S37" s="46"/>
      <c r="T37" s="47"/>
      <c r="U37" s="328"/>
      <c r="V37" s="328"/>
      <c r="W37" s="328"/>
      <c r="X37" s="46"/>
      <c r="Y37" s="47"/>
      <c r="Z37" s="328"/>
      <c r="AA37" s="328"/>
      <c r="AB37" s="328"/>
      <c r="AC37" s="328"/>
      <c r="AD37" s="328"/>
      <c r="AE37" s="328"/>
      <c r="AF37" s="328"/>
      <c r="AG37" s="328"/>
      <c r="AH37" s="38"/>
      <c r="AI37" s="39"/>
    </row>
    <row r="38" spans="1:35" ht="9" customHeight="1">
      <c r="A38" s="50"/>
      <c r="B38" s="45"/>
      <c r="C38" s="328"/>
      <c r="D38" s="328"/>
      <c r="E38" s="328"/>
      <c r="F38" s="331"/>
      <c r="G38" s="332"/>
      <c r="H38" s="45"/>
      <c r="I38" s="45"/>
      <c r="J38" s="328"/>
      <c r="K38" s="328"/>
      <c r="L38" s="328"/>
      <c r="M38" s="331"/>
      <c r="N38" s="332"/>
      <c r="O38" s="331"/>
      <c r="P38" s="332"/>
      <c r="Q38" s="331"/>
      <c r="R38" s="332"/>
      <c r="S38" s="45"/>
      <c r="T38" s="45"/>
      <c r="U38" s="328"/>
      <c r="V38" s="328"/>
      <c r="W38" s="328"/>
      <c r="X38" s="45"/>
      <c r="Y38" s="45"/>
      <c r="Z38" s="328"/>
      <c r="AA38" s="328"/>
      <c r="AB38" s="328"/>
      <c r="AC38" s="328"/>
      <c r="AD38" s="328"/>
      <c r="AE38" s="328"/>
      <c r="AF38" s="328"/>
      <c r="AG38" s="328"/>
      <c r="AH38" s="36"/>
      <c r="AI38" s="37"/>
    </row>
    <row r="39" spans="1:35" ht="9" customHeight="1">
      <c r="A39" s="51"/>
      <c r="B39" s="47"/>
      <c r="C39" s="328"/>
      <c r="D39" s="328"/>
      <c r="E39" s="328"/>
      <c r="F39" s="329"/>
      <c r="G39" s="330"/>
      <c r="H39" s="46"/>
      <c r="I39" s="47"/>
      <c r="J39" s="328"/>
      <c r="K39" s="328"/>
      <c r="L39" s="328"/>
      <c r="M39" s="329"/>
      <c r="N39" s="330"/>
      <c r="O39" s="329"/>
      <c r="P39" s="330"/>
      <c r="Q39" s="329"/>
      <c r="R39" s="330"/>
      <c r="S39" s="46"/>
      <c r="T39" s="47"/>
      <c r="U39" s="328"/>
      <c r="V39" s="328"/>
      <c r="W39" s="328"/>
      <c r="X39" s="46"/>
      <c r="Y39" s="47"/>
      <c r="Z39" s="328"/>
      <c r="AA39" s="328"/>
      <c r="AB39" s="328"/>
      <c r="AC39" s="328"/>
      <c r="AD39" s="328"/>
      <c r="AE39" s="328"/>
      <c r="AF39" s="328"/>
      <c r="AG39" s="328"/>
      <c r="AH39" s="38"/>
      <c r="AI39" s="39"/>
    </row>
    <row r="40" spans="1:35" ht="9" customHeight="1">
      <c r="A40" s="50"/>
      <c r="B40" s="45"/>
      <c r="C40" s="328"/>
      <c r="D40" s="328"/>
      <c r="E40" s="328"/>
      <c r="F40" s="331"/>
      <c r="G40" s="332"/>
      <c r="H40" s="45"/>
      <c r="I40" s="45"/>
      <c r="J40" s="328"/>
      <c r="K40" s="328"/>
      <c r="L40" s="328"/>
      <c r="M40" s="331"/>
      <c r="N40" s="332"/>
      <c r="O40" s="331"/>
      <c r="P40" s="332"/>
      <c r="Q40" s="331"/>
      <c r="R40" s="332"/>
      <c r="S40" s="45"/>
      <c r="T40" s="45"/>
      <c r="U40" s="328"/>
      <c r="V40" s="328"/>
      <c r="W40" s="328"/>
      <c r="X40" s="45"/>
      <c r="Y40" s="45"/>
      <c r="Z40" s="328"/>
      <c r="AA40" s="328"/>
      <c r="AB40" s="328"/>
      <c r="AC40" s="328"/>
      <c r="AD40" s="328"/>
      <c r="AE40" s="328"/>
      <c r="AF40" s="328"/>
      <c r="AG40" s="328"/>
      <c r="AH40" s="36"/>
      <c r="AI40" s="37"/>
    </row>
    <row r="41" spans="1:35" ht="9" customHeight="1">
      <c r="A41" s="51"/>
      <c r="B41" s="47"/>
      <c r="C41" s="328"/>
      <c r="D41" s="328"/>
      <c r="E41" s="328"/>
      <c r="F41" s="329"/>
      <c r="G41" s="330"/>
      <c r="H41" s="46"/>
      <c r="I41" s="47"/>
      <c r="J41" s="328"/>
      <c r="K41" s="328"/>
      <c r="L41" s="328"/>
      <c r="M41" s="329"/>
      <c r="N41" s="330"/>
      <c r="O41" s="329"/>
      <c r="P41" s="330"/>
      <c r="Q41" s="329"/>
      <c r="R41" s="330"/>
      <c r="S41" s="46"/>
      <c r="T41" s="47"/>
      <c r="U41" s="328"/>
      <c r="V41" s="328"/>
      <c r="W41" s="328"/>
      <c r="X41" s="46"/>
      <c r="Y41" s="47"/>
      <c r="Z41" s="328"/>
      <c r="AA41" s="328"/>
      <c r="AB41" s="328"/>
      <c r="AC41" s="328"/>
      <c r="AD41" s="328"/>
      <c r="AE41" s="328"/>
      <c r="AF41" s="328"/>
      <c r="AG41" s="328"/>
      <c r="AH41" s="38"/>
      <c r="AI41" s="39"/>
    </row>
    <row r="42" spans="1:35" ht="9" customHeight="1">
      <c r="A42" s="50"/>
      <c r="B42" s="45"/>
      <c r="C42" s="328"/>
      <c r="D42" s="328"/>
      <c r="E42" s="328"/>
      <c r="F42" s="331"/>
      <c r="G42" s="332"/>
      <c r="H42" s="45"/>
      <c r="I42" s="45"/>
      <c r="J42" s="328"/>
      <c r="K42" s="328"/>
      <c r="L42" s="328"/>
      <c r="M42" s="331"/>
      <c r="N42" s="332"/>
      <c r="O42" s="331"/>
      <c r="P42" s="332"/>
      <c r="Q42" s="331"/>
      <c r="R42" s="332"/>
      <c r="S42" s="45"/>
      <c r="T42" s="45"/>
      <c r="U42" s="328"/>
      <c r="V42" s="328"/>
      <c r="W42" s="328"/>
      <c r="X42" s="45"/>
      <c r="Y42" s="45"/>
      <c r="Z42" s="328"/>
      <c r="AA42" s="328"/>
      <c r="AB42" s="328"/>
      <c r="AC42" s="328"/>
      <c r="AD42" s="328"/>
      <c r="AE42" s="328"/>
      <c r="AF42" s="328"/>
      <c r="AG42" s="328"/>
      <c r="AH42" s="36"/>
      <c r="AI42" s="37"/>
    </row>
    <row r="43" spans="1:35" ht="9" customHeight="1">
      <c r="A43" s="51"/>
      <c r="B43" s="47"/>
      <c r="C43" s="328"/>
      <c r="D43" s="328"/>
      <c r="E43" s="328"/>
      <c r="F43" s="329"/>
      <c r="G43" s="330"/>
      <c r="H43" s="46"/>
      <c r="I43" s="47"/>
      <c r="J43" s="328"/>
      <c r="K43" s="328"/>
      <c r="L43" s="328"/>
      <c r="M43" s="329"/>
      <c r="N43" s="330"/>
      <c r="O43" s="329"/>
      <c r="P43" s="330"/>
      <c r="Q43" s="329"/>
      <c r="R43" s="330"/>
      <c r="S43" s="46"/>
      <c r="T43" s="47"/>
      <c r="U43" s="328"/>
      <c r="V43" s="328"/>
      <c r="W43" s="328"/>
      <c r="X43" s="46"/>
      <c r="Y43" s="47"/>
      <c r="Z43" s="328"/>
      <c r="AA43" s="328"/>
      <c r="AB43" s="328"/>
      <c r="AC43" s="328"/>
      <c r="AD43" s="328"/>
      <c r="AE43" s="328"/>
      <c r="AF43" s="328"/>
      <c r="AG43" s="328"/>
      <c r="AH43" s="38"/>
      <c r="AI43" s="39"/>
    </row>
    <row r="44" spans="1:35" ht="9" customHeight="1">
      <c r="A44" s="50"/>
      <c r="B44" s="45"/>
      <c r="C44" s="328"/>
      <c r="D44" s="328"/>
      <c r="E44" s="328"/>
      <c r="F44" s="331"/>
      <c r="G44" s="332"/>
      <c r="H44" s="45"/>
      <c r="I44" s="45"/>
      <c r="J44" s="328"/>
      <c r="K44" s="328"/>
      <c r="L44" s="328"/>
      <c r="M44" s="331"/>
      <c r="N44" s="332"/>
      <c r="O44" s="331"/>
      <c r="P44" s="332"/>
      <c r="Q44" s="331"/>
      <c r="R44" s="332"/>
      <c r="S44" s="45"/>
      <c r="T44" s="45"/>
      <c r="U44" s="328"/>
      <c r="V44" s="328"/>
      <c r="W44" s="328"/>
      <c r="X44" s="45"/>
      <c r="Y44" s="45"/>
      <c r="Z44" s="328"/>
      <c r="AA44" s="328"/>
      <c r="AB44" s="328"/>
      <c r="AC44" s="328"/>
      <c r="AD44" s="328"/>
      <c r="AE44" s="328"/>
      <c r="AF44" s="328"/>
      <c r="AG44" s="328"/>
      <c r="AH44" s="36"/>
      <c r="AI44" s="37"/>
    </row>
    <row r="45" spans="1:35" ht="9" customHeight="1">
      <c r="A45" s="51"/>
      <c r="B45" s="47"/>
      <c r="C45" s="328"/>
      <c r="D45" s="328"/>
      <c r="E45" s="328"/>
      <c r="F45" s="329"/>
      <c r="G45" s="330"/>
      <c r="H45" s="46"/>
      <c r="I45" s="47"/>
      <c r="J45" s="328"/>
      <c r="K45" s="328"/>
      <c r="L45" s="328"/>
      <c r="M45" s="329"/>
      <c r="N45" s="330"/>
      <c r="O45" s="329"/>
      <c r="P45" s="330"/>
      <c r="Q45" s="329"/>
      <c r="R45" s="330"/>
      <c r="S45" s="46"/>
      <c r="T45" s="47"/>
      <c r="U45" s="328"/>
      <c r="V45" s="328"/>
      <c r="W45" s="328"/>
      <c r="X45" s="46"/>
      <c r="Y45" s="47"/>
      <c r="Z45" s="328"/>
      <c r="AA45" s="328"/>
      <c r="AB45" s="328"/>
      <c r="AC45" s="328"/>
      <c r="AD45" s="328"/>
      <c r="AE45" s="328"/>
      <c r="AF45" s="328"/>
      <c r="AG45" s="328"/>
      <c r="AH45" s="38"/>
      <c r="AI45" s="39"/>
    </row>
    <row r="46" spans="1:35" ht="9" customHeight="1">
      <c r="A46" s="50"/>
      <c r="B46" s="45"/>
      <c r="C46" s="328"/>
      <c r="D46" s="328"/>
      <c r="E46" s="328"/>
      <c r="F46" s="331"/>
      <c r="G46" s="332"/>
      <c r="H46" s="45"/>
      <c r="I46" s="45"/>
      <c r="J46" s="328"/>
      <c r="K46" s="328"/>
      <c r="L46" s="328"/>
      <c r="M46" s="331"/>
      <c r="N46" s="332"/>
      <c r="O46" s="331"/>
      <c r="P46" s="332"/>
      <c r="Q46" s="331"/>
      <c r="R46" s="332"/>
      <c r="S46" s="45"/>
      <c r="T46" s="45"/>
      <c r="U46" s="328"/>
      <c r="V46" s="328"/>
      <c r="W46" s="328"/>
      <c r="X46" s="45"/>
      <c r="Y46" s="45"/>
      <c r="Z46" s="328"/>
      <c r="AA46" s="328"/>
      <c r="AB46" s="328"/>
      <c r="AC46" s="328"/>
      <c r="AD46" s="328"/>
      <c r="AE46" s="328"/>
      <c r="AF46" s="328"/>
      <c r="AG46" s="328"/>
      <c r="AH46" s="36"/>
      <c r="AI46" s="37"/>
    </row>
    <row r="47" spans="1:35" ht="9" customHeight="1">
      <c r="A47" s="51"/>
      <c r="B47" s="47"/>
      <c r="C47" s="328"/>
      <c r="D47" s="328"/>
      <c r="E47" s="328"/>
      <c r="F47" s="329"/>
      <c r="G47" s="330"/>
      <c r="H47" s="46"/>
      <c r="I47" s="47"/>
      <c r="J47" s="328"/>
      <c r="K47" s="328"/>
      <c r="L47" s="328"/>
      <c r="M47" s="329"/>
      <c r="N47" s="330"/>
      <c r="O47" s="329"/>
      <c r="P47" s="330"/>
      <c r="Q47" s="329"/>
      <c r="R47" s="330"/>
      <c r="S47" s="46"/>
      <c r="T47" s="47"/>
      <c r="U47" s="328"/>
      <c r="V47" s="328"/>
      <c r="W47" s="328"/>
      <c r="X47" s="46"/>
      <c r="Y47" s="47"/>
      <c r="Z47" s="328"/>
      <c r="AA47" s="328"/>
      <c r="AB47" s="328"/>
      <c r="AC47" s="328"/>
      <c r="AD47" s="328"/>
      <c r="AE47" s="328"/>
      <c r="AF47" s="328"/>
      <c r="AG47" s="328"/>
      <c r="AH47" s="38"/>
      <c r="AI47" s="39"/>
    </row>
    <row r="48" spans="1:35" ht="9" customHeight="1">
      <c r="A48" s="50"/>
      <c r="B48" s="45"/>
      <c r="C48" s="328"/>
      <c r="D48" s="328"/>
      <c r="E48" s="328"/>
      <c r="F48" s="331"/>
      <c r="G48" s="332"/>
      <c r="H48" s="45"/>
      <c r="I48" s="45"/>
      <c r="J48" s="328"/>
      <c r="K48" s="328"/>
      <c r="L48" s="328"/>
      <c r="M48" s="331"/>
      <c r="N48" s="332"/>
      <c r="O48" s="331"/>
      <c r="P48" s="332"/>
      <c r="Q48" s="331"/>
      <c r="R48" s="332"/>
      <c r="S48" s="45"/>
      <c r="T48" s="45"/>
      <c r="U48" s="328"/>
      <c r="V48" s="328"/>
      <c r="W48" s="328"/>
      <c r="X48" s="45"/>
      <c r="Y48" s="45"/>
      <c r="Z48" s="328"/>
      <c r="AA48" s="328"/>
      <c r="AB48" s="328"/>
      <c r="AC48" s="328"/>
      <c r="AD48" s="328"/>
      <c r="AE48" s="328"/>
      <c r="AF48" s="328"/>
      <c r="AG48" s="328"/>
      <c r="AH48" s="36"/>
      <c r="AI48" s="37"/>
    </row>
    <row r="49" spans="1:35" ht="9" customHeight="1">
      <c r="A49" s="51"/>
      <c r="B49" s="47"/>
      <c r="C49" s="328"/>
      <c r="D49" s="328"/>
      <c r="E49" s="328"/>
      <c r="F49" s="329"/>
      <c r="G49" s="330"/>
      <c r="H49" s="46"/>
      <c r="I49" s="47"/>
      <c r="J49" s="328"/>
      <c r="K49" s="328"/>
      <c r="L49" s="328"/>
      <c r="M49" s="329"/>
      <c r="N49" s="330"/>
      <c r="O49" s="329"/>
      <c r="P49" s="330"/>
      <c r="Q49" s="329"/>
      <c r="R49" s="330"/>
      <c r="S49" s="46"/>
      <c r="T49" s="47"/>
      <c r="U49" s="328"/>
      <c r="V49" s="328"/>
      <c r="W49" s="328"/>
      <c r="X49" s="46"/>
      <c r="Y49" s="47"/>
      <c r="Z49" s="328"/>
      <c r="AA49" s="328"/>
      <c r="AB49" s="328"/>
      <c r="AC49" s="328"/>
      <c r="AD49" s="328"/>
      <c r="AE49" s="328"/>
      <c r="AF49" s="328"/>
      <c r="AG49" s="328"/>
      <c r="AH49" s="38"/>
      <c r="AI49" s="39"/>
    </row>
    <row r="50" spans="1:35" ht="9" customHeight="1">
      <c r="A50" s="50"/>
      <c r="B50" s="45"/>
      <c r="C50" s="328"/>
      <c r="D50" s="328"/>
      <c r="E50" s="328"/>
      <c r="F50" s="331"/>
      <c r="G50" s="332"/>
      <c r="H50" s="45"/>
      <c r="I50" s="45"/>
      <c r="J50" s="328"/>
      <c r="K50" s="328"/>
      <c r="L50" s="328"/>
      <c r="M50" s="331"/>
      <c r="N50" s="332"/>
      <c r="O50" s="331"/>
      <c r="P50" s="332"/>
      <c r="Q50" s="331"/>
      <c r="R50" s="332"/>
      <c r="S50" s="45"/>
      <c r="T50" s="45"/>
      <c r="U50" s="328"/>
      <c r="V50" s="328"/>
      <c r="W50" s="328"/>
      <c r="X50" s="45"/>
      <c r="Y50" s="45"/>
      <c r="Z50" s="328"/>
      <c r="AA50" s="328"/>
      <c r="AB50" s="328"/>
      <c r="AC50" s="328"/>
      <c r="AD50" s="328"/>
      <c r="AE50" s="328"/>
      <c r="AF50" s="328"/>
      <c r="AG50" s="328"/>
      <c r="AH50" s="36"/>
      <c r="AI50" s="37"/>
    </row>
    <row r="51" spans="1:35" ht="9" customHeight="1">
      <c r="A51" s="51"/>
      <c r="B51" s="47"/>
      <c r="C51" s="328"/>
      <c r="D51" s="328"/>
      <c r="E51" s="328"/>
      <c r="F51" s="329"/>
      <c r="G51" s="330"/>
      <c r="H51" s="46"/>
      <c r="I51" s="47"/>
      <c r="J51" s="328"/>
      <c r="K51" s="328"/>
      <c r="L51" s="328"/>
      <c r="M51" s="329"/>
      <c r="N51" s="330"/>
      <c r="O51" s="329"/>
      <c r="P51" s="330"/>
      <c r="Q51" s="329"/>
      <c r="R51" s="330"/>
      <c r="S51" s="46"/>
      <c r="T51" s="47"/>
      <c r="U51" s="328"/>
      <c r="V51" s="328"/>
      <c r="W51" s="328"/>
      <c r="X51" s="46"/>
      <c r="Y51" s="47"/>
      <c r="Z51" s="328"/>
      <c r="AA51" s="328"/>
      <c r="AB51" s="328"/>
      <c r="AC51" s="328"/>
      <c r="AD51" s="328"/>
      <c r="AE51" s="328"/>
      <c r="AF51" s="328"/>
      <c r="AG51" s="328"/>
      <c r="AH51" s="38"/>
      <c r="AI51" s="39"/>
    </row>
    <row r="52" spans="1:35" ht="9" customHeight="1">
      <c r="A52" s="50"/>
      <c r="B52" s="45"/>
      <c r="C52" s="328"/>
      <c r="D52" s="328"/>
      <c r="E52" s="328"/>
      <c r="F52" s="331"/>
      <c r="G52" s="332"/>
      <c r="H52" s="45"/>
      <c r="I52" s="45"/>
      <c r="J52" s="328"/>
      <c r="K52" s="328"/>
      <c r="L52" s="328"/>
      <c r="M52" s="331"/>
      <c r="N52" s="332"/>
      <c r="O52" s="331"/>
      <c r="P52" s="332"/>
      <c r="Q52" s="331"/>
      <c r="R52" s="332"/>
      <c r="S52" s="45"/>
      <c r="T52" s="45"/>
      <c r="U52" s="328"/>
      <c r="V52" s="328"/>
      <c r="W52" s="328"/>
      <c r="X52" s="45"/>
      <c r="Y52" s="45"/>
      <c r="Z52" s="328"/>
      <c r="AA52" s="328"/>
      <c r="AB52" s="328"/>
      <c r="AC52" s="328"/>
      <c r="AD52" s="328"/>
      <c r="AE52" s="328"/>
      <c r="AF52" s="328"/>
      <c r="AG52" s="328"/>
      <c r="AH52" s="36"/>
      <c r="AI52" s="37"/>
    </row>
    <row r="53" spans="1:35" ht="9" customHeight="1">
      <c r="A53" s="51"/>
      <c r="B53" s="47"/>
      <c r="C53" s="328"/>
      <c r="D53" s="328"/>
      <c r="E53" s="328"/>
      <c r="F53" s="329"/>
      <c r="G53" s="330"/>
      <c r="H53" s="46"/>
      <c r="I53" s="47"/>
      <c r="J53" s="328"/>
      <c r="K53" s="328"/>
      <c r="L53" s="328"/>
      <c r="M53" s="329"/>
      <c r="N53" s="330"/>
      <c r="O53" s="329"/>
      <c r="P53" s="330"/>
      <c r="Q53" s="329"/>
      <c r="R53" s="330"/>
      <c r="S53" s="46"/>
      <c r="T53" s="47"/>
      <c r="U53" s="328"/>
      <c r="V53" s="328"/>
      <c r="W53" s="328"/>
      <c r="X53" s="46"/>
      <c r="Y53" s="47"/>
      <c r="Z53" s="328"/>
      <c r="AA53" s="328"/>
      <c r="AB53" s="328"/>
      <c r="AC53" s="328"/>
      <c r="AD53" s="328"/>
      <c r="AE53" s="328"/>
      <c r="AF53" s="328"/>
      <c r="AG53" s="328"/>
      <c r="AH53" s="38"/>
      <c r="AI53" s="39"/>
    </row>
    <row r="54" spans="1:35" ht="9" customHeight="1">
      <c r="A54" s="50"/>
      <c r="B54" s="45"/>
      <c r="C54" s="328"/>
      <c r="D54" s="328"/>
      <c r="E54" s="328"/>
      <c r="F54" s="331"/>
      <c r="G54" s="332"/>
      <c r="H54" s="45"/>
      <c r="I54" s="45"/>
      <c r="J54" s="328"/>
      <c r="K54" s="328"/>
      <c r="L54" s="328"/>
      <c r="M54" s="331"/>
      <c r="N54" s="332"/>
      <c r="O54" s="331"/>
      <c r="P54" s="332"/>
      <c r="Q54" s="331"/>
      <c r="R54" s="332"/>
      <c r="S54" s="45"/>
      <c r="T54" s="45"/>
      <c r="U54" s="328"/>
      <c r="V54" s="328"/>
      <c r="W54" s="328"/>
      <c r="X54" s="45"/>
      <c r="Y54" s="45"/>
      <c r="Z54" s="328"/>
      <c r="AA54" s="328"/>
      <c r="AB54" s="328"/>
      <c r="AC54" s="328"/>
      <c r="AD54" s="328"/>
      <c r="AE54" s="328"/>
      <c r="AF54" s="328"/>
      <c r="AG54" s="328"/>
      <c r="AH54" s="36"/>
      <c r="AI54" s="37"/>
    </row>
    <row r="55" spans="1:35" ht="9" customHeight="1">
      <c r="A55" s="51"/>
      <c r="B55" s="47"/>
      <c r="C55" s="328"/>
      <c r="D55" s="328"/>
      <c r="E55" s="328"/>
      <c r="F55" s="329"/>
      <c r="G55" s="330"/>
      <c r="H55" s="46"/>
      <c r="I55" s="47"/>
      <c r="J55" s="328"/>
      <c r="K55" s="328"/>
      <c r="L55" s="328"/>
      <c r="M55" s="329"/>
      <c r="N55" s="330"/>
      <c r="O55" s="329"/>
      <c r="P55" s="330"/>
      <c r="Q55" s="329"/>
      <c r="R55" s="330"/>
      <c r="S55" s="46"/>
      <c r="T55" s="47"/>
      <c r="U55" s="328"/>
      <c r="V55" s="328"/>
      <c r="W55" s="328"/>
      <c r="X55" s="46"/>
      <c r="Y55" s="47"/>
      <c r="Z55" s="328"/>
      <c r="AA55" s="328"/>
      <c r="AB55" s="328"/>
      <c r="AC55" s="328"/>
      <c r="AD55" s="328"/>
      <c r="AE55" s="328"/>
      <c r="AF55" s="328"/>
      <c r="AG55" s="328"/>
      <c r="AH55" s="38"/>
      <c r="AI55" s="39"/>
    </row>
    <row r="56" spans="1:35" ht="9" customHeight="1">
      <c r="A56" s="50"/>
      <c r="B56" s="45"/>
      <c r="C56" s="328"/>
      <c r="D56" s="328"/>
      <c r="E56" s="328"/>
      <c r="F56" s="331"/>
      <c r="G56" s="332"/>
      <c r="H56" s="45"/>
      <c r="I56" s="45"/>
      <c r="J56" s="328"/>
      <c r="K56" s="328"/>
      <c r="L56" s="328"/>
      <c r="M56" s="331"/>
      <c r="N56" s="332"/>
      <c r="O56" s="331"/>
      <c r="P56" s="332"/>
      <c r="Q56" s="331"/>
      <c r="R56" s="332"/>
      <c r="S56" s="45"/>
      <c r="T56" s="45"/>
      <c r="U56" s="328"/>
      <c r="V56" s="328"/>
      <c r="W56" s="328"/>
      <c r="X56" s="45"/>
      <c r="Y56" s="45"/>
      <c r="Z56" s="328"/>
      <c r="AA56" s="328"/>
      <c r="AB56" s="328"/>
      <c r="AC56" s="328"/>
      <c r="AD56" s="328"/>
      <c r="AE56" s="328"/>
      <c r="AF56" s="328"/>
      <c r="AG56" s="328"/>
      <c r="AH56" s="36"/>
      <c r="AI56" s="37"/>
    </row>
    <row r="57" spans="1:35" ht="9" customHeight="1">
      <c r="A57" s="51"/>
      <c r="B57" s="47"/>
      <c r="C57" s="328"/>
      <c r="D57" s="328"/>
      <c r="E57" s="328"/>
      <c r="F57" s="329"/>
      <c r="G57" s="330"/>
      <c r="H57" s="46"/>
      <c r="I57" s="47"/>
      <c r="J57" s="328"/>
      <c r="K57" s="328"/>
      <c r="L57" s="328"/>
      <c r="M57" s="329"/>
      <c r="N57" s="330"/>
      <c r="O57" s="329"/>
      <c r="P57" s="330"/>
      <c r="Q57" s="329"/>
      <c r="R57" s="330"/>
      <c r="S57" s="46"/>
      <c r="T57" s="47"/>
      <c r="U57" s="328"/>
      <c r="V57" s="328"/>
      <c r="W57" s="328"/>
      <c r="X57" s="46"/>
      <c r="Y57" s="47"/>
      <c r="Z57" s="328"/>
      <c r="AA57" s="328"/>
      <c r="AB57" s="328"/>
      <c r="AC57" s="328"/>
      <c r="AD57" s="328"/>
      <c r="AE57" s="328"/>
      <c r="AF57" s="328"/>
      <c r="AG57" s="328"/>
      <c r="AH57" s="38"/>
      <c r="AI57" s="39"/>
    </row>
    <row r="58" spans="1:35" ht="9" customHeight="1">
      <c r="A58" s="50"/>
      <c r="B58" s="45"/>
      <c r="C58" s="328"/>
      <c r="D58" s="328"/>
      <c r="E58" s="328"/>
      <c r="F58" s="331"/>
      <c r="G58" s="332"/>
      <c r="H58" s="45"/>
      <c r="I58" s="45"/>
      <c r="J58" s="328"/>
      <c r="K58" s="328"/>
      <c r="L58" s="328"/>
      <c r="M58" s="331"/>
      <c r="N58" s="332"/>
      <c r="O58" s="331"/>
      <c r="P58" s="332"/>
      <c r="Q58" s="331"/>
      <c r="R58" s="332"/>
      <c r="S58" s="45"/>
      <c r="T58" s="45"/>
      <c r="U58" s="328"/>
      <c r="V58" s="328"/>
      <c r="W58" s="328"/>
      <c r="X58" s="45"/>
      <c r="Y58" s="45"/>
      <c r="Z58" s="328"/>
      <c r="AA58" s="328"/>
      <c r="AB58" s="328"/>
      <c r="AC58" s="328"/>
      <c r="AD58" s="328"/>
      <c r="AE58" s="328"/>
      <c r="AF58" s="328"/>
      <c r="AG58" s="328"/>
      <c r="AH58" s="36"/>
      <c r="AI58" s="37"/>
    </row>
    <row r="59" spans="1:35" ht="9" customHeight="1">
      <c r="A59" s="51"/>
      <c r="B59" s="47"/>
      <c r="C59" s="328"/>
      <c r="D59" s="328"/>
      <c r="E59" s="328"/>
      <c r="F59" s="329"/>
      <c r="G59" s="330"/>
      <c r="H59" s="46"/>
      <c r="I59" s="47"/>
      <c r="J59" s="328"/>
      <c r="K59" s="328"/>
      <c r="L59" s="328"/>
      <c r="M59" s="329"/>
      <c r="N59" s="330"/>
      <c r="O59" s="329"/>
      <c r="P59" s="330"/>
      <c r="Q59" s="329"/>
      <c r="R59" s="330"/>
      <c r="S59" s="46"/>
      <c r="T59" s="47"/>
      <c r="U59" s="328"/>
      <c r="V59" s="328"/>
      <c r="W59" s="328"/>
      <c r="X59" s="46"/>
      <c r="Y59" s="47"/>
      <c r="Z59" s="328"/>
      <c r="AA59" s="328"/>
      <c r="AB59" s="328"/>
      <c r="AC59" s="328"/>
      <c r="AD59" s="328"/>
      <c r="AE59" s="328"/>
      <c r="AF59" s="328"/>
      <c r="AG59" s="328"/>
      <c r="AH59" s="38"/>
      <c r="AI59" s="39"/>
    </row>
    <row r="60" spans="1:35" ht="9" customHeight="1">
      <c r="A60" s="50"/>
      <c r="B60" s="45"/>
      <c r="C60" s="328"/>
      <c r="D60" s="328"/>
      <c r="E60" s="328"/>
      <c r="F60" s="331"/>
      <c r="G60" s="332"/>
      <c r="H60" s="45"/>
      <c r="I60" s="45"/>
      <c r="J60" s="328"/>
      <c r="K60" s="328"/>
      <c r="L60" s="328"/>
      <c r="M60" s="331"/>
      <c r="N60" s="332"/>
      <c r="O60" s="331"/>
      <c r="P60" s="332"/>
      <c r="Q60" s="331"/>
      <c r="R60" s="332"/>
      <c r="S60" s="45"/>
      <c r="T60" s="45"/>
      <c r="U60" s="328"/>
      <c r="V60" s="328"/>
      <c r="W60" s="328"/>
      <c r="X60" s="45"/>
      <c r="Y60" s="45"/>
      <c r="Z60" s="328"/>
      <c r="AA60" s="328"/>
      <c r="AB60" s="328"/>
      <c r="AC60" s="328"/>
      <c r="AD60" s="328"/>
      <c r="AE60" s="328"/>
      <c r="AF60" s="328"/>
      <c r="AG60" s="328"/>
      <c r="AH60" s="36"/>
      <c r="AI60" s="37"/>
    </row>
    <row r="61" spans="1:35" ht="9" customHeight="1">
      <c r="A61" s="51"/>
      <c r="B61" s="47"/>
      <c r="C61" s="328"/>
      <c r="D61" s="328"/>
      <c r="E61" s="328"/>
      <c r="F61" s="329"/>
      <c r="G61" s="330"/>
      <c r="H61" s="46"/>
      <c r="I61" s="47"/>
      <c r="J61" s="328"/>
      <c r="K61" s="328"/>
      <c r="L61" s="328"/>
      <c r="M61" s="329"/>
      <c r="N61" s="330"/>
      <c r="O61" s="329"/>
      <c r="P61" s="330"/>
      <c r="Q61" s="329"/>
      <c r="R61" s="330"/>
      <c r="S61" s="46"/>
      <c r="T61" s="47"/>
      <c r="U61" s="328"/>
      <c r="V61" s="328"/>
      <c r="W61" s="328"/>
      <c r="X61" s="46"/>
      <c r="Y61" s="47"/>
      <c r="Z61" s="328"/>
      <c r="AA61" s="328"/>
      <c r="AB61" s="328"/>
      <c r="AC61" s="328"/>
      <c r="AD61" s="328"/>
      <c r="AE61" s="328"/>
      <c r="AF61" s="328"/>
      <c r="AG61" s="328"/>
      <c r="AH61" s="38"/>
      <c r="AI61" s="39"/>
    </row>
    <row r="62" spans="1:35" ht="9" customHeight="1">
      <c r="A62" s="50"/>
      <c r="B62" s="45"/>
      <c r="C62" s="328"/>
      <c r="D62" s="328"/>
      <c r="E62" s="328"/>
      <c r="F62" s="331"/>
      <c r="G62" s="332"/>
      <c r="H62" s="45"/>
      <c r="I62" s="45"/>
      <c r="J62" s="328"/>
      <c r="K62" s="328"/>
      <c r="L62" s="328"/>
      <c r="M62" s="331"/>
      <c r="N62" s="332"/>
      <c r="O62" s="331"/>
      <c r="P62" s="332"/>
      <c r="Q62" s="331"/>
      <c r="R62" s="332"/>
      <c r="S62" s="45"/>
      <c r="T62" s="45"/>
      <c r="U62" s="328"/>
      <c r="V62" s="328"/>
      <c r="W62" s="328"/>
      <c r="X62" s="45"/>
      <c r="Y62" s="45"/>
      <c r="Z62" s="328"/>
      <c r="AA62" s="328"/>
      <c r="AB62" s="328"/>
      <c r="AC62" s="328"/>
      <c r="AD62" s="328"/>
      <c r="AE62" s="328"/>
      <c r="AF62" s="328"/>
      <c r="AG62" s="328"/>
      <c r="AH62" s="36"/>
      <c r="AI62" s="37"/>
    </row>
    <row r="63" spans="1:35" ht="9" customHeight="1">
      <c r="A63" s="51"/>
      <c r="B63" s="47"/>
      <c r="C63" s="328"/>
      <c r="D63" s="328"/>
      <c r="E63" s="328"/>
      <c r="F63" s="329"/>
      <c r="G63" s="330"/>
      <c r="H63" s="46"/>
      <c r="I63" s="47"/>
      <c r="J63" s="328"/>
      <c r="K63" s="328"/>
      <c r="L63" s="328"/>
      <c r="M63" s="329"/>
      <c r="N63" s="330"/>
      <c r="O63" s="329"/>
      <c r="P63" s="330"/>
      <c r="Q63" s="329"/>
      <c r="R63" s="330"/>
      <c r="S63" s="46"/>
      <c r="T63" s="47"/>
      <c r="U63" s="328"/>
      <c r="V63" s="328"/>
      <c r="W63" s="328"/>
      <c r="X63" s="46"/>
      <c r="Y63" s="47"/>
      <c r="Z63" s="328"/>
      <c r="AA63" s="328"/>
      <c r="AB63" s="328"/>
      <c r="AC63" s="328"/>
      <c r="AD63" s="328"/>
      <c r="AE63" s="328"/>
      <c r="AF63" s="328"/>
      <c r="AG63" s="328"/>
      <c r="AH63" s="38"/>
      <c r="AI63" s="39"/>
    </row>
    <row r="64" spans="1:35" ht="9" customHeight="1" thickBot="1">
      <c r="A64" s="52"/>
      <c r="B64" s="48"/>
      <c r="C64" s="351"/>
      <c r="D64" s="351"/>
      <c r="E64" s="351"/>
      <c r="F64" s="333"/>
      <c r="G64" s="334"/>
      <c r="H64" s="48"/>
      <c r="I64" s="48"/>
      <c r="J64" s="351"/>
      <c r="K64" s="351"/>
      <c r="L64" s="351"/>
      <c r="M64" s="333"/>
      <c r="N64" s="334"/>
      <c r="O64" s="333"/>
      <c r="P64" s="334"/>
      <c r="Q64" s="333"/>
      <c r="R64" s="334"/>
      <c r="S64" s="48"/>
      <c r="T64" s="48"/>
      <c r="U64" s="351"/>
      <c r="V64" s="351"/>
      <c r="W64" s="351"/>
      <c r="X64" s="48"/>
      <c r="Y64" s="48"/>
      <c r="Z64" s="351"/>
      <c r="AA64" s="351"/>
      <c r="AB64" s="351"/>
      <c r="AC64" s="351"/>
      <c r="AD64" s="351"/>
      <c r="AE64" s="351"/>
      <c r="AF64" s="351"/>
      <c r="AG64" s="351"/>
      <c r="AH64" s="41"/>
      <c r="AI64" s="42"/>
    </row>
    <row r="65" spans="1:36" ht="14.25" customHeight="1">
      <c r="A65" s="53" t="s">
        <v>146</v>
      </c>
      <c r="B65" s="54" t="s">
        <v>151</v>
      </c>
      <c r="C65" s="54"/>
      <c r="D65" s="54"/>
      <c r="E65" s="54"/>
      <c r="F65" s="54"/>
      <c r="G65" s="54"/>
      <c r="H65" s="54"/>
      <c r="AD65" s="33"/>
      <c r="AE65" s="33"/>
      <c r="AF65" s="33"/>
      <c r="AG65" s="33"/>
      <c r="AH65" s="33" t="s">
        <v>147</v>
      </c>
      <c r="AI65" s="40" t="s">
        <v>146</v>
      </c>
      <c r="AJ65" s="33"/>
    </row>
    <row r="66" spans="1:36" ht="14.25" customHeight="1">
      <c r="A66" s="53" t="s">
        <v>148</v>
      </c>
      <c r="B66" s="54" t="s">
        <v>150</v>
      </c>
      <c r="C66" s="54"/>
      <c r="D66" s="54"/>
      <c r="E66" s="54"/>
      <c r="F66" s="54"/>
      <c r="G66" s="54"/>
      <c r="H66" s="54"/>
      <c r="AG66" s="33"/>
      <c r="AH66" s="33" t="s">
        <v>149</v>
      </c>
      <c r="AI66" s="33" t="s">
        <v>148</v>
      </c>
    </row>
  </sheetData>
  <mergeCells count="256">
    <mergeCell ref="F17:G18"/>
    <mergeCell ref="O8:R9"/>
    <mergeCell ref="O10:P10"/>
    <mergeCell ref="Q10:R10"/>
    <mergeCell ref="AC8:AG10"/>
    <mergeCell ref="O13:P14"/>
    <mergeCell ref="X8:AB10"/>
    <mergeCell ref="O11:P12"/>
    <mergeCell ref="C17:E18"/>
    <mergeCell ref="F8:G10"/>
    <mergeCell ref="M8:N10"/>
    <mergeCell ref="AC17:AG18"/>
    <mergeCell ref="Z17:AB18"/>
    <mergeCell ref="U17:W18"/>
    <mergeCell ref="J17:L18"/>
    <mergeCell ref="M13:N14"/>
    <mergeCell ref="S8:W10"/>
    <mergeCell ref="Q11:R12"/>
    <mergeCell ref="C11:E12"/>
    <mergeCell ref="C13:E14"/>
    <mergeCell ref="C15:E16"/>
    <mergeCell ref="M11:N12"/>
    <mergeCell ref="F11:G12"/>
    <mergeCell ref="F13:G14"/>
    <mergeCell ref="F15:G16"/>
    <mergeCell ref="AC25:AG26"/>
    <mergeCell ref="AC27:AG28"/>
    <mergeCell ref="AC29:AG30"/>
    <mergeCell ref="AC47:AG48"/>
    <mergeCell ref="AC49:AG50"/>
    <mergeCell ref="AC51:AG52"/>
    <mergeCell ref="AH8:AI10"/>
    <mergeCell ref="AC11:AG12"/>
    <mergeCell ref="AC13:AG14"/>
    <mergeCell ref="AC15:AG16"/>
    <mergeCell ref="J25:L26"/>
    <mergeCell ref="J27:L28"/>
    <mergeCell ref="J29:L30"/>
    <mergeCell ref="J47:L48"/>
    <mergeCell ref="J49:L50"/>
    <mergeCell ref="J51:L52"/>
    <mergeCell ref="U39:W40"/>
    <mergeCell ref="U41:W42"/>
    <mergeCell ref="M25:N26"/>
    <mergeCell ref="O25:P26"/>
    <mergeCell ref="Q25:R26"/>
    <mergeCell ref="M27:N28"/>
    <mergeCell ref="O27:P28"/>
    <mergeCell ref="AC53:AG54"/>
    <mergeCell ref="AC31:AG32"/>
    <mergeCell ref="AC33:AG34"/>
    <mergeCell ref="AC35:AG36"/>
    <mergeCell ref="AC37:AG38"/>
    <mergeCell ref="AC39:AG40"/>
    <mergeCell ref="AC41:AG42"/>
    <mergeCell ref="AC55:AG56"/>
    <mergeCell ref="AC57:AG58"/>
    <mergeCell ref="AC59:AG60"/>
    <mergeCell ref="AC61:AG62"/>
    <mergeCell ref="AC63:AG64"/>
    <mergeCell ref="Z11:AB12"/>
    <mergeCell ref="Z13:AB14"/>
    <mergeCell ref="Z15:AB16"/>
    <mergeCell ref="AC43:AG44"/>
    <mergeCell ref="AC45:AG46"/>
    <mergeCell ref="Z19:AB20"/>
    <mergeCell ref="Z21:AB22"/>
    <mergeCell ref="Z23:AB24"/>
    <mergeCell ref="Z25:AB26"/>
    <mergeCell ref="Z27:AB28"/>
    <mergeCell ref="Z29:AB30"/>
    <mergeCell ref="Z47:AB48"/>
    <mergeCell ref="Z49:AB50"/>
    <mergeCell ref="Z51:AB52"/>
    <mergeCell ref="Z53:AB54"/>
    <mergeCell ref="Z31:AB32"/>
    <mergeCell ref="Z33:AB34"/>
    <mergeCell ref="Z35:AB36"/>
    <mergeCell ref="Z37:AB38"/>
    <mergeCell ref="Z39:AB40"/>
    <mergeCell ref="Z41:AB42"/>
    <mergeCell ref="Z55:AB56"/>
    <mergeCell ref="Z57:AB58"/>
    <mergeCell ref="Z59:AB60"/>
    <mergeCell ref="Z61:AB62"/>
    <mergeCell ref="Z63:AB64"/>
    <mergeCell ref="U11:W12"/>
    <mergeCell ref="U13:W14"/>
    <mergeCell ref="U15:W16"/>
    <mergeCell ref="Z43:AB44"/>
    <mergeCell ref="Z45:AB46"/>
    <mergeCell ref="U19:W20"/>
    <mergeCell ref="U21:W22"/>
    <mergeCell ref="U23:W24"/>
    <mergeCell ref="U25:W26"/>
    <mergeCell ref="U27:W28"/>
    <mergeCell ref="U29:W30"/>
    <mergeCell ref="U47:W48"/>
    <mergeCell ref="U49:W50"/>
    <mergeCell ref="U51:W52"/>
    <mergeCell ref="U53:W54"/>
    <mergeCell ref="U31:W32"/>
    <mergeCell ref="U33:W34"/>
    <mergeCell ref="U35:W36"/>
    <mergeCell ref="U37:W38"/>
    <mergeCell ref="J53:L54"/>
    <mergeCell ref="J31:L32"/>
    <mergeCell ref="J33:L34"/>
    <mergeCell ref="J41:L42"/>
    <mergeCell ref="J55:L56"/>
    <mergeCell ref="J57:L58"/>
    <mergeCell ref="J59:L60"/>
    <mergeCell ref="J61:L62"/>
    <mergeCell ref="J63:L64"/>
    <mergeCell ref="J43:L44"/>
    <mergeCell ref="J45:L46"/>
    <mergeCell ref="J35:L36"/>
    <mergeCell ref="J37:L38"/>
    <mergeCell ref="J39:L40"/>
    <mergeCell ref="U55:W56"/>
    <mergeCell ref="U57:W58"/>
    <mergeCell ref="U59:W60"/>
    <mergeCell ref="U61:W62"/>
    <mergeCell ref="U63:W64"/>
    <mergeCell ref="U43:W44"/>
    <mergeCell ref="U45:W46"/>
    <mergeCell ref="C55:E56"/>
    <mergeCell ref="C57:E58"/>
    <mergeCell ref="C59:E60"/>
    <mergeCell ref="C61:E62"/>
    <mergeCell ref="C63:E64"/>
    <mergeCell ref="C51:E52"/>
    <mergeCell ref="C53:E54"/>
    <mergeCell ref="M43:N44"/>
    <mergeCell ref="O43:P44"/>
    <mergeCell ref="Q43:R44"/>
    <mergeCell ref="M45:N46"/>
    <mergeCell ref="O45:P46"/>
    <mergeCell ref="Q45:R46"/>
    <mergeCell ref="M47:N48"/>
    <mergeCell ref="O47:P48"/>
    <mergeCell ref="Q47:R48"/>
    <mergeCell ref="M49:N50"/>
    <mergeCell ref="A8:E10"/>
    <mergeCell ref="C43:E44"/>
    <mergeCell ref="C45:E46"/>
    <mergeCell ref="C47:E48"/>
    <mergeCell ref="C49:E50"/>
    <mergeCell ref="C19:E20"/>
    <mergeCell ref="C21:E22"/>
    <mergeCell ref="C23:E24"/>
    <mergeCell ref="C25:E26"/>
    <mergeCell ref="C27:E28"/>
    <mergeCell ref="C29:E30"/>
    <mergeCell ref="C31:E32"/>
    <mergeCell ref="C33:E34"/>
    <mergeCell ref="C35:E36"/>
    <mergeCell ref="C37:E38"/>
    <mergeCell ref="C39:E40"/>
    <mergeCell ref="C41:E42"/>
    <mergeCell ref="Q27:R28"/>
    <mergeCell ref="M19:N20"/>
    <mergeCell ref="O19:P20"/>
    <mergeCell ref="Q19:R20"/>
    <mergeCell ref="M21:N22"/>
    <mergeCell ref="O21:P22"/>
    <mergeCell ref="Q21:R22"/>
    <mergeCell ref="M29:N30"/>
    <mergeCell ref="O29:P30"/>
    <mergeCell ref="Q29:R30"/>
    <mergeCell ref="M31:N32"/>
    <mergeCell ref="O31:P32"/>
    <mergeCell ref="Q31:R32"/>
    <mergeCell ref="M33:N34"/>
    <mergeCell ref="O33:P34"/>
    <mergeCell ref="Q33:R34"/>
    <mergeCell ref="M35:N36"/>
    <mergeCell ref="O35:P36"/>
    <mergeCell ref="Q35:R36"/>
    <mergeCell ref="M37:N38"/>
    <mergeCell ref="O37:P38"/>
    <mergeCell ref="Q37:R38"/>
    <mergeCell ref="M39:N40"/>
    <mergeCell ref="O39:P40"/>
    <mergeCell ref="Q39:R40"/>
    <mergeCell ref="M41:N42"/>
    <mergeCell ref="O41:P42"/>
    <mergeCell ref="Q41:R42"/>
    <mergeCell ref="O49:P50"/>
    <mergeCell ref="Q49:R50"/>
    <mergeCell ref="M51:N52"/>
    <mergeCell ref="O51:P52"/>
    <mergeCell ref="Q51:R52"/>
    <mergeCell ref="M53:N54"/>
    <mergeCell ref="O53:P54"/>
    <mergeCell ref="Q53:R54"/>
    <mergeCell ref="M55:N56"/>
    <mergeCell ref="O55:P56"/>
    <mergeCell ref="Q55:R56"/>
    <mergeCell ref="M57:N58"/>
    <mergeCell ref="O57:P58"/>
    <mergeCell ref="Q57:R58"/>
    <mergeCell ref="M59:N60"/>
    <mergeCell ref="O59:P60"/>
    <mergeCell ref="Q59:R60"/>
    <mergeCell ref="M61:N62"/>
    <mergeCell ref="O61:P62"/>
    <mergeCell ref="Q61:R62"/>
    <mergeCell ref="Q63:R64"/>
    <mergeCell ref="M63:N64"/>
    <mergeCell ref="O63:P64"/>
    <mergeCell ref="A5:AL5"/>
    <mergeCell ref="Q6:R6"/>
    <mergeCell ref="M17:N18"/>
    <mergeCell ref="O17:P18"/>
    <mergeCell ref="Q17:R18"/>
    <mergeCell ref="Q13:R14"/>
    <mergeCell ref="F19:G20"/>
    <mergeCell ref="F21:G22"/>
    <mergeCell ref="F23:G24"/>
    <mergeCell ref="M23:N24"/>
    <mergeCell ref="O23:P24"/>
    <mergeCell ref="Q23:R24"/>
    <mergeCell ref="M15:N16"/>
    <mergeCell ref="O15:P16"/>
    <mergeCell ref="Q15:R16"/>
    <mergeCell ref="J11:L12"/>
    <mergeCell ref="J13:L14"/>
    <mergeCell ref="J15:L16"/>
    <mergeCell ref="J19:L20"/>
    <mergeCell ref="J21:L22"/>
    <mergeCell ref="J23:L24"/>
    <mergeCell ref="AC19:AG20"/>
    <mergeCell ref="AC21:AG22"/>
    <mergeCell ref="AC23:AG24"/>
    <mergeCell ref="F55:G56"/>
    <mergeCell ref="F57:G58"/>
    <mergeCell ref="F59:G60"/>
    <mergeCell ref="F61:G62"/>
    <mergeCell ref="F63:G64"/>
    <mergeCell ref="H8:L10"/>
    <mergeCell ref="F43:G44"/>
    <mergeCell ref="F45:G46"/>
    <mergeCell ref="F47:G48"/>
    <mergeCell ref="F49:G50"/>
    <mergeCell ref="F25:G26"/>
    <mergeCell ref="F27:G28"/>
    <mergeCell ref="F29:G30"/>
    <mergeCell ref="F51:G52"/>
    <mergeCell ref="F53:G54"/>
    <mergeCell ref="F31:G32"/>
    <mergeCell ref="F33:G34"/>
    <mergeCell ref="F35:G36"/>
    <mergeCell ref="F37:G38"/>
    <mergeCell ref="F39:G40"/>
    <mergeCell ref="F41:G42"/>
  </mergeCells>
  <printOptions horizontalCentered="1" verticalCentered="1"/>
  <pageMargins left="0" right="0" top="0" bottom="0"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26"/>
  <sheetViews>
    <sheetView view="pageBreakPreview" zoomScaleNormal="100" zoomScaleSheetLayoutView="100" workbookViewId="0">
      <selection activeCell="A3" sqref="A3:B3"/>
    </sheetView>
  </sheetViews>
  <sheetFormatPr defaultColWidth="9.140625" defaultRowHeight="23.25"/>
  <cols>
    <col min="1" max="1" width="13.7109375" style="8" customWidth="1"/>
    <col min="2" max="2" width="50.7109375" style="8" customWidth="1"/>
    <col min="3" max="3" width="4.7109375" style="7" customWidth="1"/>
    <col min="4" max="4" width="50.7109375" style="7" customWidth="1"/>
    <col min="5" max="5" width="16.7109375" style="7" customWidth="1"/>
    <col min="6" max="13" width="9.140625" style="7"/>
    <col min="14" max="14" width="13.140625" style="7" customWidth="1"/>
    <col min="15" max="15" width="16" style="7" customWidth="1"/>
    <col min="16" max="16" width="1.28515625" style="7" customWidth="1"/>
    <col min="17" max="16384" width="9.140625" style="7"/>
  </cols>
  <sheetData>
    <row r="1" spans="1:11" s="4" customFormat="1" ht="59.25" customHeight="1">
      <c r="A1" s="233"/>
      <c r="B1" s="233"/>
      <c r="C1" s="233"/>
      <c r="D1" s="233"/>
      <c r="E1" s="233"/>
      <c r="F1" s="6"/>
      <c r="G1" s="13"/>
      <c r="H1" s="13"/>
    </row>
    <row r="2" spans="1:11" s="11" customFormat="1" ht="57.75" customHeight="1">
      <c r="A2" s="246" t="s">
        <v>109</v>
      </c>
      <c r="B2" s="246"/>
      <c r="C2" s="12"/>
      <c r="D2" s="233"/>
      <c r="E2" s="233"/>
      <c r="F2" s="7"/>
      <c r="G2" s="7"/>
      <c r="H2" s="7"/>
      <c r="I2" s="12"/>
      <c r="J2" s="12"/>
      <c r="K2" s="12"/>
    </row>
    <row r="3" spans="1:11" ht="93.75" customHeight="1">
      <c r="A3" s="243" t="s">
        <v>354</v>
      </c>
      <c r="B3" s="243"/>
      <c r="C3" s="122"/>
      <c r="D3" s="239" t="s">
        <v>353</v>
      </c>
      <c r="E3" s="240"/>
    </row>
    <row r="4" spans="1:11" ht="81.75" customHeight="1">
      <c r="A4" s="244" t="s">
        <v>314</v>
      </c>
      <c r="B4" s="244"/>
      <c r="C4" s="78"/>
      <c r="D4" s="240" t="s">
        <v>315</v>
      </c>
      <c r="E4" s="240"/>
    </row>
    <row r="5" spans="1:11" ht="54.75" customHeight="1">
      <c r="A5" s="245" t="s">
        <v>257</v>
      </c>
      <c r="B5" s="245"/>
      <c r="C5" s="78"/>
      <c r="D5" s="240" t="s">
        <v>256</v>
      </c>
      <c r="E5" s="240"/>
    </row>
    <row r="6" spans="1:11" ht="54.75" customHeight="1">
      <c r="A6" s="238" t="s">
        <v>108</v>
      </c>
      <c r="B6" s="238"/>
      <c r="C6" s="79"/>
      <c r="D6" s="80" t="s">
        <v>160</v>
      </c>
      <c r="E6"/>
    </row>
    <row r="7" spans="1:11" ht="67.5" customHeight="1">
      <c r="A7" s="237" t="s">
        <v>289</v>
      </c>
      <c r="B7" s="237"/>
      <c r="C7" s="78"/>
      <c r="D7" s="241" t="s">
        <v>258</v>
      </c>
      <c r="E7" s="242"/>
    </row>
    <row r="8" spans="1:11" ht="67.5" customHeight="1">
      <c r="A8" s="10"/>
    </row>
    <row r="9" spans="1:11" ht="67.5" customHeight="1">
      <c r="E9" s="9"/>
    </row>
    <row r="10" spans="1:11" ht="43.5" customHeight="1">
      <c r="A10" s="9"/>
      <c r="B10" s="9"/>
      <c r="D10" s="9"/>
    </row>
    <row r="26" spans="6:6">
      <c r="F26" s="7">
        <v>1028096</v>
      </c>
    </row>
  </sheetData>
  <mergeCells count="12">
    <mergeCell ref="A1:E1"/>
    <mergeCell ref="D4:E4"/>
    <mergeCell ref="A3:B3"/>
    <mergeCell ref="A4:B4"/>
    <mergeCell ref="A5:B5"/>
    <mergeCell ref="A2:B2"/>
    <mergeCell ref="A7:B7"/>
    <mergeCell ref="A6:B6"/>
    <mergeCell ref="D2:E2"/>
    <mergeCell ref="D3:E3"/>
    <mergeCell ref="D5:E5"/>
    <mergeCell ref="D7:E7"/>
  </mergeCells>
  <printOptions horizontalCentered="1" verticalCentered="1"/>
  <pageMargins left="0" right="0" top="0" bottom="0" header="0.31496062992125984" footer="0.31496062992125984"/>
  <pageSetup paperSize="9" orientation="landscape" r:id="rId1"/>
  <rowBreaks count="1" manualBreakCount="1">
    <brk id="7" max="4" man="1"/>
  </rowBreaks>
  <drawing r:id="rId2"/>
  <legacyDrawing r:id="rId3"/>
  <oleObjects>
    <mc:AlternateContent xmlns:mc="http://schemas.openxmlformats.org/markup-compatibility/2006">
      <mc:Choice Requires="x14">
        <oleObject progId="MSWordArt.2" shapeId="20481"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2048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L28"/>
  <sheetViews>
    <sheetView view="pageBreakPreview" zoomScaleNormal="100" zoomScaleSheetLayoutView="100" workbookViewId="0">
      <selection activeCell="D8" sqref="D8"/>
    </sheetView>
  </sheetViews>
  <sheetFormatPr defaultColWidth="9.140625" defaultRowHeight="15"/>
  <cols>
    <col min="1" max="1" width="8.7109375" style="14" customWidth="1"/>
    <col min="2" max="2" width="54.7109375" style="81" customWidth="1"/>
    <col min="3" max="3" width="13.7109375" style="81" customWidth="1"/>
    <col min="4" max="4" width="54.7109375" style="14" customWidth="1"/>
    <col min="5" max="5" width="8.7109375" style="15" customWidth="1"/>
    <col min="6" max="6" width="23" style="14" customWidth="1"/>
    <col min="7" max="7" width="67.28515625" style="14" customWidth="1"/>
    <col min="8" max="13" width="9.140625" style="14"/>
    <col min="14" max="14" width="13.140625" style="14" customWidth="1"/>
    <col min="15" max="15" width="16" style="14" customWidth="1"/>
    <col min="16" max="16" width="1.28515625" style="14" customWidth="1"/>
    <col min="17" max="16384" width="9.140625" style="14"/>
  </cols>
  <sheetData>
    <row r="1" spans="1:12" s="4" customFormat="1" ht="48" customHeight="1">
      <c r="A1" s="233"/>
      <c r="B1" s="233"/>
      <c r="C1" s="233"/>
      <c r="D1" s="233"/>
      <c r="E1" s="233"/>
      <c r="F1" s="5"/>
      <c r="G1" s="5"/>
      <c r="H1" s="5"/>
      <c r="I1" s="5"/>
      <c r="J1" s="5"/>
      <c r="K1" s="5"/>
      <c r="L1" s="5"/>
    </row>
    <row r="2" spans="1:12" s="89" customFormat="1" ht="36" customHeight="1">
      <c r="A2" s="248" t="s">
        <v>171</v>
      </c>
      <c r="B2" s="248"/>
      <c r="C2" s="90"/>
      <c r="D2" s="247" t="s">
        <v>170</v>
      </c>
      <c r="E2" s="247"/>
    </row>
    <row r="3" spans="1:12" ht="38.25" customHeight="1">
      <c r="A3" s="123" t="s">
        <v>172</v>
      </c>
      <c r="B3" s="124" t="s">
        <v>175</v>
      </c>
      <c r="C3" s="124" t="s">
        <v>110</v>
      </c>
      <c r="D3" s="125" t="s">
        <v>174</v>
      </c>
      <c r="E3" s="126" t="s">
        <v>173</v>
      </c>
    </row>
    <row r="4" spans="1:12" s="17" customFormat="1" ht="26.25" customHeight="1" thickBot="1">
      <c r="A4" s="68"/>
      <c r="B4" s="82" t="s">
        <v>109</v>
      </c>
      <c r="C4" s="102" t="s">
        <v>181</v>
      </c>
      <c r="D4" s="33" t="s">
        <v>162</v>
      </c>
      <c r="E4" s="91"/>
    </row>
    <row r="5" spans="1:12" s="17" customFormat="1" ht="18" customHeight="1" thickBot="1">
      <c r="A5" s="69"/>
      <c r="B5" s="83" t="s">
        <v>112</v>
      </c>
      <c r="C5" s="101" t="s">
        <v>291</v>
      </c>
      <c r="D5" s="84" t="s">
        <v>161</v>
      </c>
      <c r="E5" s="92"/>
    </row>
    <row r="6" spans="1:12" s="17" customFormat="1" ht="58.5" customHeight="1" thickBot="1">
      <c r="A6" s="71"/>
      <c r="B6" s="96" t="s">
        <v>191</v>
      </c>
      <c r="C6" s="70"/>
      <c r="D6" s="97" t="s">
        <v>190</v>
      </c>
      <c r="E6" s="93"/>
    </row>
    <row r="7" spans="1:12" s="17" customFormat="1" ht="15.95" customHeight="1" thickBot="1">
      <c r="A7" s="73" t="s">
        <v>130</v>
      </c>
      <c r="B7" s="86" t="s">
        <v>166</v>
      </c>
      <c r="C7" s="99">
        <v>3</v>
      </c>
      <c r="D7" s="88" t="s">
        <v>165</v>
      </c>
      <c r="E7" s="95" t="s">
        <v>130</v>
      </c>
    </row>
    <row r="8" spans="1:12" s="17" customFormat="1" ht="15.95" customHeight="1" thickBot="1">
      <c r="A8" s="72" t="s">
        <v>131</v>
      </c>
      <c r="B8" s="85" t="s">
        <v>164</v>
      </c>
      <c r="C8" s="100">
        <v>5</v>
      </c>
      <c r="D8" s="87" t="s">
        <v>163</v>
      </c>
      <c r="E8" s="94" t="s">
        <v>131</v>
      </c>
    </row>
    <row r="9" spans="1:12" s="17" customFormat="1" ht="15.95" customHeight="1" thickBot="1">
      <c r="A9" s="73" t="s">
        <v>132</v>
      </c>
      <c r="B9" s="86" t="s">
        <v>167</v>
      </c>
      <c r="C9" s="99">
        <v>8</v>
      </c>
      <c r="D9" s="88" t="s">
        <v>168</v>
      </c>
      <c r="E9" s="95" t="s">
        <v>132</v>
      </c>
    </row>
    <row r="10" spans="1:12" s="17" customFormat="1" ht="15.95" customHeight="1" thickBot="1">
      <c r="A10" s="73" t="s">
        <v>133</v>
      </c>
      <c r="B10" s="86" t="s">
        <v>234</v>
      </c>
      <c r="C10" s="99">
        <v>10</v>
      </c>
      <c r="D10" s="88" t="s">
        <v>227</v>
      </c>
      <c r="E10" s="95" t="s">
        <v>133</v>
      </c>
    </row>
    <row r="11" spans="1:12" s="17" customFormat="1" ht="15.95" customHeight="1" thickBot="1">
      <c r="A11" s="72" t="s">
        <v>134</v>
      </c>
      <c r="B11" s="85" t="s">
        <v>235</v>
      </c>
      <c r="C11" s="100">
        <v>14</v>
      </c>
      <c r="D11" s="87" t="s">
        <v>228</v>
      </c>
      <c r="E11" s="94" t="s">
        <v>134</v>
      </c>
    </row>
    <row r="12" spans="1:12" s="17" customFormat="1" ht="15.95" customHeight="1" thickBot="1">
      <c r="A12" s="73" t="s">
        <v>226</v>
      </c>
      <c r="B12" s="86" t="s">
        <v>9</v>
      </c>
      <c r="C12" s="99">
        <v>16</v>
      </c>
      <c r="D12" s="88" t="s">
        <v>169</v>
      </c>
      <c r="E12" s="95" t="s">
        <v>226</v>
      </c>
    </row>
    <row r="13" spans="1:12" s="17" customFormat="1" ht="44.25" customHeight="1" thickBot="1">
      <c r="A13" s="71"/>
      <c r="B13" s="104" t="s">
        <v>192</v>
      </c>
      <c r="C13" s="70"/>
      <c r="D13" s="103" t="s">
        <v>236</v>
      </c>
      <c r="E13" s="93"/>
    </row>
    <row r="14" spans="1:12" s="17" customFormat="1" ht="15.95" customHeight="1" thickBot="1">
      <c r="A14" s="73" t="s">
        <v>193</v>
      </c>
      <c r="B14" s="86" t="s">
        <v>166</v>
      </c>
      <c r="C14" s="99">
        <v>23</v>
      </c>
      <c r="D14" s="88" t="s">
        <v>165</v>
      </c>
      <c r="E14" s="95" t="s">
        <v>193</v>
      </c>
    </row>
    <row r="15" spans="1:12" s="17" customFormat="1" ht="15.95" customHeight="1" thickBot="1">
      <c r="A15" s="72" t="s">
        <v>194</v>
      </c>
      <c r="B15" s="85" t="s">
        <v>164</v>
      </c>
      <c r="C15" s="100">
        <v>24</v>
      </c>
      <c r="D15" s="87" t="s">
        <v>163</v>
      </c>
      <c r="E15" s="94" t="s">
        <v>194</v>
      </c>
    </row>
    <row r="16" spans="1:12" s="17" customFormat="1" ht="15.95" customHeight="1" thickBot="1">
      <c r="A16" s="73" t="s">
        <v>195</v>
      </c>
      <c r="B16" s="86" t="s">
        <v>167</v>
      </c>
      <c r="C16" s="99">
        <v>25</v>
      </c>
      <c r="D16" s="88" t="s">
        <v>168</v>
      </c>
      <c r="E16" s="95" t="s">
        <v>195</v>
      </c>
    </row>
    <row r="17" spans="1:6" s="17" customFormat="1" ht="15.95" customHeight="1" thickBot="1">
      <c r="A17" s="73" t="s">
        <v>196</v>
      </c>
      <c r="B17" s="86" t="s">
        <v>234</v>
      </c>
      <c r="C17" s="99">
        <v>27</v>
      </c>
      <c r="D17" s="88" t="s">
        <v>227</v>
      </c>
      <c r="E17" s="95" t="s">
        <v>302</v>
      </c>
    </row>
    <row r="18" spans="1:6" s="17" customFormat="1" ht="15.95" customHeight="1" thickBot="1">
      <c r="A18" s="72" t="s">
        <v>197</v>
      </c>
      <c r="B18" s="85" t="s">
        <v>235</v>
      </c>
      <c r="C18" s="100">
        <v>28</v>
      </c>
      <c r="D18" s="87" t="s">
        <v>228</v>
      </c>
      <c r="E18" s="94" t="s">
        <v>197</v>
      </c>
    </row>
    <row r="19" spans="1:6" s="17" customFormat="1" ht="15.95" customHeight="1" thickBot="1">
      <c r="A19" s="73" t="s">
        <v>229</v>
      </c>
      <c r="B19" s="86" t="s">
        <v>9</v>
      </c>
      <c r="C19" s="99">
        <v>29</v>
      </c>
      <c r="D19" s="88" t="s">
        <v>169</v>
      </c>
      <c r="E19" s="95" t="s">
        <v>229</v>
      </c>
    </row>
    <row r="20" spans="1:6" s="17" customFormat="1" ht="15.95" customHeight="1" thickBot="1">
      <c r="A20" s="72"/>
      <c r="B20" s="85" t="s">
        <v>293</v>
      </c>
      <c r="C20" s="100">
        <v>30</v>
      </c>
      <c r="D20" s="116" t="s">
        <v>292</v>
      </c>
      <c r="E20" s="94"/>
    </row>
    <row r="21" spans="1:6" s="17" customFormat="1" ht="15.95" customHeight="1" thickBot="1">
      <c r="A21" s="73"/>
      <c r="B21" s="86" t="s">
        <v>294</v>
      </c>
      <c r="C21" s="99">
        <v>31</v>
      </c>
      <c r="D21" s="88" t="s">
        <v>295</v>
      </c>
      <c r="E21" s="95"/>
    </row>
    <row r="22" spans="1:6">
      <c r="A22" s="117"/>
      <c r="B22" s="118" t="s">
        <v>177</v>
      </c>
      <c r="C22" s="119">
        <v>33</v>
      </c>
      <c r="D22" s="120" t="s">
        <v>176</v>
      </c>
      <c r="E22" s="121"/>
    </row>
    <row r="23" spans="1:6">
      <c r="D23" s="74"/>
      <c r="E23" s="16"/>
    </row>
    <row r="24" spans="1:6">
      <c r="E24" s="16"/>
    </row>
    <row r="25" spans="1:6">
      <c r="E25" s="16"/>
    </row>
    <row r="26" spans="1:6">
      <c r="E26" s="16"/>
    </row>
    <row r="27" spans="1:6">
      <c r="E27" s="16"/>
    </row>
    <row r="28" spans="1:6">
      <c r="F28" s="14">
        <v>1028096</v>
      </c>
    </row>
  </sheetData>
  <mergeCells count="3">
    <mergeCell ref="A1:E1"/>
    <mergeCell ref="D2:E2"/>
    <mergeCell ref="A2:B2"/>
  </mergeCells>
  <printOptions horizontalCentered="1" verticalCentered="1"/>
  <pageMargins left="0" right="0" top="0" bottom="0" header="0.31496062992125984" footer="0.31496062992125984"/>
  <pageSetup paperSize="9" orientation="landscape"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26"/>
  <sheetViews>
    <sheetView view="pageBreakPreview" zoomScaleNormal="100" zoomScaleSheetLayoutView="100" workbookViewId="0">
      <selection activeCell="D7" sqref="D7:E7"/>
    </sheetView>
  </sheetViews>
  <sheetFormatPr defaultColWidth="9.140625" defaultRowHeight="40.5" customHeight="1"/>
  <cols>
    <col min="1" max="1" width="18.7109375" style="19" customWidth="1"/>
    <col min="2" max="2" width="50.7109375" style="19" customWidth="1"/>
    <col min="3" max="3" width="4.7109375" style="18" customWidth="1"/>
    <col min="4" max="4" width="50.7109375" style="18" customWidth="1"/>
    <col min="5" max="5" width="17.7109375" style="18" customWidth="1"/>
    <col min="6" max="7" width="9.140625" style="18"/>
    <col min="8" max="8" width="62.42578125" style="18" customWidth="1"/>
    <col min="9" max="13" width="9.140625" style="18"/>
    <col min="14" max="14" width="13.140625" style="18" customWidth="1"/>
    <col min="15" max="15" width="16" style="18" customWidth="1"/>
    <col min="16" max="16" width="1.28515625" style="18" customWidth="1"/>
    <col min="17" max="16384" width="9.140625" style="18"/>
  </cols>
  <sheetData>
    <row r="1" spans="1:11" s="23" customFormat="1" ht="56.25" customHeight="1">
      <c r="A1" s="233"/>
      <c r="B1" s="255"/>
      <c r="C1" s="255"/>
      <c r="D1" s="255"/>
      <c r="E1" s="255"/>
      <c r="F1" s="24"/>
      <c r="G1" s="24"/>
      <c r="H1" s="24"/>
    </row>
    <row r="2" spans="1:11" s="21" customFormat="1" ht="40.5" customHeight="1">
      <c r="A2" s="256" t="s">
        <v>112</v>
      </c>
      <c r="B2" s="256"/>
      <c r="C2" s="22"/>
      <c r="D2" s="257" t="s">
        <v>111</v>
      </c>
      <c r="E2" s="257"/>
      <c r="F2" s="18"/>
      <c r="G2" s="18"/>
      <c r="H2" s="18"/>
      <c r="I2" s="22"/>
      <c r="J2" s="22"/>
      <c r="K2" s="22"/>
    </row>
    <row r="3" spans="1:11" ht="40.5" customHeight="1">
      <c r="A3" s="259" t="s">
        <v>321</v>
      </c>
      <c r="B3" s="259"/>
      <c r="D3" s="258" t="s">
        <v>320</v>
      </c>
      <c r="E3" s="258"/>
    </row>
    <row r="4" spans="1:11" ht="40.5" customHeight="1">
      <c r="A4" s="259"/>
      <c r="B4" s="259"/>
      <c r="D4" s="258" t="s">
        <v>113</v>
      </c>
      <c r="E4" s="258"/>
    </row>
    <row r="5" spans="1:11" ht="20.25">
      <c r="A5" s="249" t="s">
        <v>201</v>
      </c>
      <c r="B5" s="250"/>
      <c r="D5" s="252" t="s">
        <v>247</v>
      </c>
      <c r="E5" s="252"/>
    </row>
    <row r="6" spans="1:11" ht="108.75" customHeight="1">
      <c r="A6" s="251" t="s">
        <v>248</v>
      </c>
      <c r="B6" s="251"/>
      <c r="D6" s="254" t="s">
        <v>305</v>
      </c>
      <c r="E6" s="254"/>
    </row>
    <row r="7" spans="1:11" ht="20.25">
      <c r="A7" s="249" t="s">
        <v>202</v>
      </c>
      <c r="B7" s="250"/>
      <c r="D7" s="252" t="s">
        <v>114</v>
      </c>
      <c r="E7" s="252"/>
    </row>
    <row r="8" spans="1:11" ht="40.5" customHeight="1">
      <c r="A8" s="251" t="s">
        <v>249</v>
      </c>
      <c r="B8" s="251"/>
      <c r="D8" s="254" t="s">
        <v>246</v>
      </c>
      <c r="E8" s="254"/>
    </row>
    <row r="9" spans="1:11" ht="20.25">
      <c r="A9" s="249" t="s">
        <v>250</v>
      </c>
      <c r="B9" s="250"/>
      <c r="D9" s="252" t="s">
        <v>115</v>
      </c>
      <c r="E9" s="252"/>
    </row>
    <row r="10" spans="1:11" ht="75.75" customHeight="1">
      <c r="A10" s="251" t="s">
        <v>317</v>
      </c>
      <c r="B10" s="251"/>
      <c r="D10" s="253" t="s">
        <v>316</v>
      </c>
      <c r="E10" s="253"/>
    </row>
    <row r="11" spans="1:11" ht="20.25">
      <c r="A11" s="249" t="s">
        <v>251</v>
      </c>
      <c r="B11" s="250"/>
      <c r="D11" s="252" t="s">
        <v>116</v>
      </c>
      <c r="E11" s="252"/>
    </row>
    <row r="12" spans="1:11" ht="61.5" customHeight="1">
      <c r="A12" s="251" t="s">
        <v>319</v>
      </c>
      <c r="B12" s="251"/>
      <c r="D12" s="253" t="s">
        <v>318</v>
      </c>
      <c r="E12" s="253"/>
    </row>
    <row r="13" spans="1:11" ht="20.25">
      <c r="A13" s="249" t="s">
        <v>253</v>
      </c>
      <c r="B13" s="250"/>
      <c r="D13" s="252" t="s">
        <v>252</v>
      </c>
      <c r="E13" s="252"/>
    </row>
    <row r="14" spans="1:11" ht="85.15" customHeight="1">
      <c r="A14" s="260" t="s">
        <v>388</v>
      </c>
      <c r="B14" s="260"/>
      <c r="D14" s="254" t="s">
        <v>387</v>
      </c>
      <c r="E14" s="254"/>
    </row>
    <row r="15" spans="1:11" ht="40.5" customHeight="1">
      <c r="A15" s="108"/>
      <c r="D15" s="20"/>
      <c r="E15" s="20"/>
    </row>
    <row r="16" spans="1:11" ht="40.5" customHeight="1">
      <c r="A16" s="108"/>
      <c r="D16" s="20"/>
      <c r="E16" s="20"/>
    </row>
    <row r="26" spans="6:6" ht="40.5" customHeight="1">
      <c r="F26" s="18">
        <v>1028096</v>
      </c>
    </row>
  </sheetData>
  <mergeCells count="26">
    <mergeCell ref="D13:E13"/>
    <mergeCell ref="D14:E14"/>
    <mergeCell ref="A13:B13"/>
    <mergeCell ref="A14:B14"/>
    <mergeCell ref="A11:B11"/>
    <mergeCell ref="A12:B12"/>
    <mergeCell ref="D11:E11"/>
    <mergeCell ref="D12:E12"/>
    <mergeCell ref="A1:E1"/>
    <mergeCell ref="A2:B2"/>
    <mergeCell ref="D2:E2"/>
    <mergeCell ref="D3:E3"/>
    <mergeCell ref="D8:E8"/>
    <mergeCell ref="A6:B6"/>
    <mergeCell ref="A7:B7"/>
    <mergeCell ref="A3:B4"/>
    <mergeCell ref="A8:B8"/>
    <mergeCell ref="D4:E4"/>
    <mergeCell ref="A9:B9"/>
    <mergeCell ref="A10:B10"/>
    <mergeCell ref="A5:B5"/>
    <mergeCell ref="D9:E9"/>
    <mergeCell ref="D10:E10"/>
    <mergeCell ref="D5:E5"/>
    <mergeCell ref="D6:E6"/>
    <mergeCell ref="D7:E7"/>
  </mergeCells>
  <printOptions horizontalCentered="1" verticalCentered="1"/>
  <pageMargins left="0" right="0" top="0" bottom="0"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F26"/>
  <sheetViews>
    <sheetView view="pageBreakPreview" zoomScaleNormal="100" zoomScaleSheetLayoutView="100" workbookViewId="0">
      <selection activeCell="B4" sqref="B4"/>
    </sheetView>
  </sheetViews>
  <sheetFormatPr defaultColWidth="9.140625" defaultRowHeight="15"/>
  <cols>
    <col min="1" max="1" width="66.42578125" style="25" customWidth="1"/>
    <col min="2" max="2" width="12.7109375" style="25" customWidth="1"/>
    <col min="3" max="13" width="9.140625" style="25"/>
    <col min="14" max="14" width="13.140625" style="25" customWidth="1"/>
    <col min="15" max="15" width="16" style="25" customWidth="1"/>
    <col min="16" max="16" width="1.28515625" style="25" customWidth="1"/>
    <col min="17" max="16384" width="9.140625" style="25"/>
  </cols>
  <sheetData>
    <row r="1" spans="1:3" ht="223.5" customHeight="1">
      <c r="A1" s="105" t="s">
        <v>203</v>
      </c>
      <c r="B1" s="26"/>
      <c r="C1" s="26"/>
    </row>
    <row r="2" spans="1:3" ht="59.25" customHeight="1"/>
    <row r="26" spans="6:6">
      <c r="F26" s="25">
        <v>1028096</v>
      </c>
    </row>
  </sheetData>
  <printOptions horizontalCentered="1" verticalCentered="1"/>
  <pageMargins left="0" right="0" top="0" bottom="0" header="0.31496062992125984" footer="0.31496062992125984"/>
  <pageSetup paperSize="9" orientation="landscape" r:id="rId1"/>
  <rowBreaks count="1" manualBreakCount="1">
    <brk id="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O91"/>
  <sheetViews>
    <sheetView view="pageBreakPreview" topLeftCell="A19" zoomScaleNormal="100" zoomScaleSheetLayoutView="100" workbookViewId="0">
      <selection activeCell="N37" sqref="A37:N39"/>
    </sheetView>
  </sheetViews>
  <sheetFormatPr defaultRowHeight="12.75"/>
  <cols>
    <col min="1" max="1" width="17.42578125" customWidth="1"/>
    <col min="2" max="2" width="14.28515625" customWidth="1"/>
    <col min="3" max="3" width="11.7109375" style="64" customWidth="1"/>
    <col min="4" max="12" width="9.85546875" customWidth="1"/>
    <col min="13" max="13" width="11.7109375" customWidth="1"/>
    <col min="14" max="14" width="18.140625" customWidth="1"/>
    <col min="15" max="15" width="16" hidden="1" customWidth="1"/>
    <col min="16" max="16" width="1.28515625" customWidth="1"/>
    <col min="17" max="17" width="8.85546875" customWidth="1"/>
  </cols>
  <sheetData>
    <row r="1" spans="1:14" s="28" customFormat="1" ht="12" customHeight="1">
      <c r="A1" s="261"/>
      <c r="B1" s="261"/>
      <c r="C1" s="261"/>
      <c r="D1" s="261"/>
      <c r="E1" s="261"/>
      <c r="F1" s="261"/>
      <c r="G1" s="261"/>
      <c r="H1" s="261"/>
      <c r="I1" s="261"/>
      <c r="J1" s="261"/>
      <c r="K1" s="261"/>
      <c r="L1" s="261"/>
      <c r="M1" s="261"/>
      <c r="N1" s="261"/>
    </row>
    <row r="2" spans="1:14" s="64" customFormat="1" ht="18">
      <c r="A2" s="262" t="s">
        <v>0</v>
      </c>
      <c r="B2" s="262"/>
      <c r="C2" s="262"/>
      <c r="D2" s="262"/>
      <c r="E2" s="262"/>
      <c r="F2" s="262"/>
      <c r="G2" s="262"/>
      <c r="H2" s="262"/>
      <c r="I2" s="262"/>
      <c r="J2" s="262"/>
      <c r="K2" s="262"/>
      <c r="L2" s="262"/>
      <c r="M2" s="262"/>
      <c r="N2" s="262"/>
    </row>
    <row r="3" spans="1:14" s="64" customFormat="1" ht="15.75" customHeight="1">
      <c r="A3" s="263" t="s">
        <v>178</v>
      </c>
      <c r="B3" s="263"/>
      <c r="C3" s="263"/>
      <c r="D3" s="263"/>
      <c r="E3" s="263"/>
      <c r="F3" s="263"/>
      <c r="G3" s="263"/>
      <c r="H3" s="263"/>
      <c r="I3" s="263"/>
      <c r="J3" s="263"/>
      <c r="K3" s="263"/>
      <c r="L3" s="263"/>
      <c r="M3" s="263"/>
      <c r="N3" s="263"/>
    </row>
    <row r="4" spans="1:14" s="64" customFormat="1" ht="14.25" customHeight="1">
      <c r="A4" s="264">
        <v>2023</v>
      </c>
      <c r="B4" s="264"/>
      <c r="C4" s="264"/>
      <c r="D4" s="264"/>
      <c r="E4" s="264"/>
      <c r="F4" s="264"/>
      <c r="G4" s="264"/>
      <c r="H4" s="264"/>
      <c r="I4" s="264"/>
      <c r="J4" s="264"/>
      <c r="K4" s="264"/>
      <c r="L4" s="264"/>
      <c r="M4" s="264"/>
      <c r="N4" s="264"/>
    </row>
    <row r="5" spans="1:14" s="64" customFormat="1" ht="13.5" customHeight="1">
      <c r="A5" s="265" t="s">
        <v>121</v>
      </c>
      <c r="B5" s="265"/>
      <c r="C5" s="265"/>
      <c r="D5" s="265"/>
      <c r="E5" s="265"/>
      <c r="F5" s="265"/>
      <c r="G5" s="265"/>
      <c r="H5" s="265"/>
      <c r="I5" s="265"/>
      <c r="J5" s="265"/>
      <c r="K5" s="265"/>
      <c r="L5" s="265"/>
      <c r="M5" s="265"/>
      <c r="N5" s="265"/>
    </row>
    <row r="6" spans="1:14" s="64" customFormat="1" ht="15.75">
      <c r="A6" s="1" t="s">
        <v>1</v>
      </c>
      <c r="B6" s="65"/>
      <c r="C6" s="65"/>
      <c r="D6" s="65"/>
      <c r="E6" s="65"/>
      <c r="F6" s="65"/>
      <c r="G6" s="65"/>
      <c r="H6" s="65"/>
      <c r="I6" s="65"/>
      <c r="J6" s="65"/>
      <c r="K6" s="65"/>
      <c r="L6" s="31"/>
      <c r="M6" s="65"/>
      <c r="N6" s="30" t="s">
        <v>122</v>
      </c>
    </row>
    <row r="7" spans="1:14" s="64" customFormat="1" ht="18" customHeight="1">
      <c r="A7" s="266" t="s">
        <v>117</v>
      </c>
      <c r="B7" s="266" t="s">
        <v>118</v>
      </c>
      <c r="C7" s="269" t="s">
        <v>120</v>
      </c>
      <c r="D7" s="269"/>
      <c r="E7" s="269"/>
      <c r="F7" s="269"/>
      <c r="G7" s="269"/>
      <c r="H7" s="269"/>
      <c r="I7" s="269"/>
      <c r="J7" s="269"/>
      <c r="K7" s="269"/>
      <c r="L7" s="269"/>
      <c r="M7" s="270" t="s">
        <v>119</v>
      </c>
      <c r="N7" s="270" t="s">
        <v>8</v>
      </c>
    </row>
    <row r="8" spans="1:14" s="66" customFormat="1" ht="29.25" customHeight="1">
      <c r="A8" s="267"/>
      <c r="B8" s="267"/>
      <c r="C8" s="75" t="s">
        <v>2</v>
      </c>
      <c r="D8" s="75" t="s">
        <v>3</v>
      </c>
      <c r="E8" s="75" t="s">
        <v>78</v>
      </c>
      <c r="F8" s="75" t="s">
        <v>77</v>
      </c>
      <c r="G8" s="75" t="s">
        <v>4</v>
      </c>
      <c r="H8" s="75" t="s">
        <v>76</v>
      </c>
      <c r="I8" s="75" t="s">
        <v>5</v>
      </c>
      <c r="J8" s="75" t="s">
        <v>75</v>
      </c>
      <c r="K8" s="75" t="s">
        <v>6</v>
      </c>
      <c r="L8" s="75" t="s">
        <v>7</v>
      </c>
      <c r="M8" s="271"/>
      <c r="N8" s="271"/>
    </row>
    <row r="9" spans="1:14" s="66" customFormat="1" ht="24.75" customHeight="1">
      <c r="A9" s="268"/>
      <c r="B9" s="268"/>
      <c r="C9" s="98" t="s">
        <v>9</v>
      </c>
      <c r="D9" s="76" t="s">
        <v>209</v>
      </c>
      <c r="E9" s="76" t="s">
        <v>208</v>
      </c>
      <c r="F9" s="76" t="s">
        <v>207</v>
      </c>
      <c r="G9" s="76" t="s">
        <v>10</v>
      </c>
      <c r="H9" s="76" t="s">
        <v>205</v>
      </c>
      <c r="I9" s="76" t="s">
        <v>204</v>
      </c>
      <c r="J9" s="76" t="s">
        <v>206</v>
      </c>
      <c r="K9" s="76" t="s">
        <v>11</v>
      </c>
      <c r="L9" s="76" t="s">
        <v>12</v>
      </c>
      <c r="M9" s="272"/>
      <c r="N9" s="272"/>
    </row>
    <row r="10" spans="1:14" s="67" customFormat="1" ht="13.9" customHeight="1" thickBot="1">
      <c r="A10" s="273" t="s">
        <v>13</v>
      </c>
      <c r="B10" s="151" t="s">
        <v>14</v>
      </c>
      <c r="C10" s="152">
        <f>SUM(D10:L10)</f>
        <v>1</v>
      </c>
      <c r="D10" s="153">
        <v>1</v>
      </c>
      <c r="E10" s="154">
        <v>0</v>
      </c>
      <c r="F10" s="153">
        <v>0</v>
      </c>
      <c r="G10" s="154">
        <v>0</v>
      </c>
      <c r="H10" s="153">
        <v>0</v>
      </c>
      <c r="I10" s="154">
        <v>0</v>
      </c>
      <c r="J10" s="153">
        <v>0</v>
      </c>
      <c r="K10" s="154">
        <v>0</v>
      </c>
      <c r="L10" s="155">
        <v>0</v>
      </c>
      <c r="M10" s="156" t="s">
        <v>15</v>
      </c>
      <c r="N10" s="275" t="s">
        <v>16</v>
      </c>
    </row>
    <row r="11" spans="1:14" s="67" customFormat="1" ht="13.9" customHeight="1" thickBot="1">
      <c r="A11" s="274"/>
      <c r="B11" s="157" t="s">
        <v>17</v>
      </c>
      <c r="C11" s="158">
        <f>SUM(D11:L11)</f>
        <v>44</v>
      </c>
      <c r="D11" s="159">
        <v>44</v>
      </c>
      <c r="E11" s="160">
        <v>0</v>
      </c>
      <c r="F11" s="159">
        <v>0</v>
      </c>
      <c r="G11" s="160">
        <v>0</v>
      </c>
      <c r="H11" s="159">
        <v>0</v>
      </c>
      <c r="I11" s="160">
        <v>0</v>
      </c>
      <c r="J11" s="159">
        <v>0</v>
      </c>
      <c r="K11" s="160">
        <v>0</v>
      </c>
      <c r="L11" s="161">
        <v>0</v>
      </c>
      <c r="M11" s="162" t="s">
        <v>18</v>
      </c>
      <c r="N11" s="276"/>
    </row>
    <row r="12" spans="1:14" s="67" customFormat="1" ht="13.9" customHeight="1" thickBot="1">
      <c r="A12" s="274"/>
      <c r="B12" s="157" t="s">
        <v>19</v>
      </c>
      <c r="C12" s="158">
        <f>SUM(D12:L12)</f>
        <v>25</v>
      </c>
      <c r="D12" s="159">
        <v>25</v>
      </c>
      <c r="E12" s="160">
        <v>0</v>
      </c>
      <c r="F12" s="159">
        <v>0</v>
      </c>
      <c r="G12" s="160">
        <v>0</v>
      </c>
      <c r="H12" s="159">
        <v>0</v>
      </c>
      <c r="I12" s="160">
        <v>0</v>
      </c>
      <c r="J12" s="159">
        <v>0</v>
      </c>
      <c r="K12" s="160">
        <v>0</v>
      </c>
      <c r="L12" s="161">
        <v>0</v>
      </c>
      <c r="M12" s="162" t="s">
        <v>297</v>
      </c>
      <c r="N12" s="276"/>
    </row>
    <row r="13" spans="1:14" s="67" customFormat="1" ht="13.9" customHeight="1" thickBot="1">
      <c r="A13" s="277" t="s">
        <v>374</v>
      </c>
      <c r="B13" s="111" t="s">
        <v>14</v>
      </c>
      <c r="C13" s="163">
        <f>SUM(D13:L13)</f>
        <v>1</v>
      </c>
      <c r="D13" s="164">
        <v>1</v>
      </c>
      <c r="E13" s="165">
        <v>0</v>
      </c>
      <c r="F13" s="164">
        <v>0</v>
      </c>
      <c r="G13" s="165">
        <v>0</v>
      </c>
      <c r="H13" s="164">
        <v>0</v>
      </c>
      <c r="I13" s="165">
        <v>0</v>
      </c>
      <c r="J13" s="164">
        <v>0</v>
      </c>
      <c r="K13" s="165">
        <v>0</v>
      </c>
      <c r="L13" s="166">
        <v>0</v>
      </c>
      <c r="M13" s="109" t="s">
        <v>15</v>
      </c>
      <c r="N13" s="278" t="s">
        <v>21</v>
      </c>
    </row>
    <row r="14" spans="1:14" s="67" customFormat="1" ht="13.9" customHeight="1" thickBot="1">
      <c r="A14" s="277"/>
      <c r="B14" s="111" t="s">
        <v>17</v>
      </c>
      <c r="C14" s="163">
        <f t="shared" ref="C14:C66" si="0">SUM(D14:L14)</f>
        <v>4693</v>
      </c>
      <c r="D14" s="164">
        <v>4693</v>
      </c>
      <c r="E14" s="165">
        <v>0</v>
      </c>
      <c r="F14" s="164">
        <v>0</v>
      </c>
      <c r="G14" s="165">
        <v>0</v>
      </c>
      <c r="H14" s="164">
        <v>0</v>
      </c>
      <c r="I14" s="165">
        <v>0</v>
      </c>
      <c r="J14" s="164">
        <v>0</v>
      </c>
      <c r="K14" s="165">
        <v>0</v>
      </c>
      <c r="L14" s="166">
        <v>0</v>
      </c>
      <c r="M14" s="109" t="s">
        <v>18</v>
      </c>
      <c r="N14" s="278"/>
    </row>
    <row r="15" spans="1:14" s="67" customFormat="1" ht="13.9" customHeight="1" thickBot="1">
      <c r="A15" s="277"/>
      <c r="B15" s="111" t="s">
        <v>19</v>
      </c>
      <c r="C15" s="163">
        <f t="shared" si="0"/>
        <v>1407</v>
      </c>
      <c r="D15" s="164">
        <v>1407</v>
      </c>
      <c r="E15" s="165">
        <v>0</v>
      </c>
      <c r="F15" s="164">
        <v>0</v>
      </c>
      <c r="G15" s="165">
        <v>0</v>
      </c>
      <c r="H15" s="164">
        <v>0</v>
      </c>
      <c r="I15" s="165">
        <v>0</v>
      </c>
      <c r="J15" s="164">
        <v>0</v>
      </c>
      <c r="K15" s="165">
        <v>0</v>
      </c>
      <c r="L15" s="166">
        <v>0</v>
      </c>
      <c r="M15" s="109" t="s">
        <v>297</v>
      </c>
      <c r="N15" s="278"/>
    </row>
    <row r="16" spans="1:14" s="67" customFormat="1" ht="13.9" customHeight="1" thickBot="1">
      <c r="A16" s="274" t="s">
        <v>365</v>
      </c>
      <c r="B16" s="157" t="s">
        <v>14</v>
      </c>
      <c r="C16" s="158">
        <f t="shared" si="0"/>
        <v>1</v>
      </c>
      <c r="D16" s="159">
        <v>0</v>
      </c>
      <c r="E16" s="160">
        <v>0</v>
      </c>
      <c r="F16" s="159">
        <v>0</v>
      </c>
      <c r="G16" s="160">
        <v>0</v>
      </c>
      <c r="H16" s="159">
        <v>1</v>
      </c>
      <c r="I16" s="160">
        <v>0</v>
      </c>
      <c r="J16" s="159">
        <v>0</v>
      </c>
      <c r="K16" s="160">
        <v>0</v>
      </c>
      <c r="L16" s="161">
        <v>0</v>
      </c>
      <c r="M16" s="162" t="s">
        <v>15</v>
      </c>
      <c r="N16" s="276" t="s">
        <v>348</v>
      </c>
    </row>
    <row r="17" spans="1:14" s="67" customFormat="1" ht="13.9" customHeight="1" thickBot="1">
      <c r="A17" s="274"/>
      <c r="B17" s="157" t="s">
        <v>17</v>
      </c>
      <c r="C17" s="158">
        <f t="shared" si="0"/>
        <v>12262</v>
      </c>
      <c r="D17" s="159">
        <v>0</v>
      </c>
      <c r="E17" s="160">
        <v>0</v>
      </c>
      <c r="F17" s="159">
        <v>0</v>
      </c>
      <c r="G17" s="160">
        <v>0</v>
      </c>
      <c r="H17" s="159">
        <v>12262</v>
      </c>
      <c r="I17" s="160">
        <v>0</v>
      </c>
      <c r="J17" s="159">
        <v>0</v>
      </c>
      <c r="K17" s="160">
        <v>0</v>
      </c>
      <c r="L17" s="161">
        <v>0</v>
      </c>
      <c r="M17" s="162" t="s">
        <v>18</v>
      </c>
      <c r="N17" s="276"/>
    </row>
    <row r="18" spans="1:14" s="67" customFormat="1" ht="13.9" customHeight="1" thickBot="1">
      <c r="A18" s="274"/>
      <c r="B18" s="157" t="s">
        <v>19</v>
      </c>
      <c r="C18" s="158">
        <f t="shared" si="0"/>
        <v>5443</v>
      </c>
      <c r="D18" s="159">
        <v>0</v>
      </c>
      <c r="E18" s="160">
        <v>0</v>
      </c>
      <c r="F18" s="159">
        <v>0</v>
      </c>
      <c r="G18" s="160">
        <v>0</v>
      </c>
      <c r="H18" s="159">
        <v>5443</v>
      </c>
      <c r="I18" s="160">
        <v>0</v>
      </c>
      <c r="J18" s="159">
        <v>0</v>
      </c>
      <c r="K18" s="160">
        <v>0</v>
      </c>
      <c r="L18" s="161">
        <v>0</v>
      </c>
      <c r="M18" s="162" t="s">
        <v>297</v>
      </c>
      <c r="N18" s="276"/>
    </row>
    <row r="19" spans="1:14" s="67" customFormat="1" ht="13.9" customHeight="1" thickBot="1">
      <c r="A19" s="277" t="s">
        <v>375</v>
      </c>
      <c r="B19" s="111" t="s">
        <v>14</v>
      </c>
      <c r="C19" s="163">
        <f t="shared" si="0"/>
        <v>1</v>
      </c>
      <c r="D19" s="164">
        <v>0</v>
      </c>
      <c r="E19" s="164">
        <v>1</v>
      </c>
      <c r="F19" s="164">
        <v>0</v>
      </c>
      <c r="G19" s="164">
        <v>0</v>
      </c>
      <c r="H19" s="164">
        <v>0</v>
      </c>
      <c r="I19" s="164">
        <v>0</v>
      </c>
      <c r="J19" s="164">
        <v>0</v>
      </c>
      <c r="K19" s="165">
        <v>0</v>
      </c>
      <c r="L19" s="166">
        <v>0</v>
      </c>
      <c r="M19" s="109" t="s">
        <v>15</v>
      </c>
      <c r="N19" s="278" t="s">
        <v>33</v>
      </c>
    </row>
    <row r="20" spans="1:14" s="67" customFormat="1" ht="13.9" customHeight="1" thickBot="1">
      <c r="A20" s="277"/>
      <c r="B20" s="111" t="s">
        <v>17</v>
      </c>
      <c r="C20" s="163">
        <f t="shared" si="0"/>
        <v>98811</v>
      </c>
      <c r="D20" s="164">
        <v>0</v>
      </c>
      <c r="E20" s="164">
        <v>98811</v>
      </c>
      <c r="F20" s="164">
        <v>0</v>
      </c>
      <c r="G20" s="164">
        <v>0</v>
      </c>
      <c r="H20" s="164">
        <v>0</v>
      </c>
      <c r="I20" s="164">
        <v>0</v>
      </c>
      <c r="J20" s="164">
        <v>0</v>
      </c>
      <c r="K20" s="165">
        <v>0</v>
      </c>
      <c r="L20" s="166">
        <v>0</v>
      </c>
      <c r="M20" s="109" t="s">
        <v>18</v>
      </c>
      <c r="N20" s="278"/>
    </row>
    <row r="21" spans="1:14" s="67" customFormat="1" ht="13.9" customHeight="1" thickBot="1">
      <c r="A21" s="277"/>
      <c r="B21" s="111" t="s">
        <v>19</v>
      </c>
      <c r="C21" s="163">
        <f t="shared" si="0"/>
        <v>62704</v>
      </c>
      <c r="D21" s="164">
        <v>0</v>
      </c>
      <c r="E21" s="164">
        <v>62704</v>
      </c>
      <c r="F21" s="164">
        <v>0</v>
      </c>
      <c r="G21" s="164">
        <v>0</v>
      </c>
      <c r="H21" s="164">
        <v>0</v>
      </c>
      <c r="I21" s="164">
        <v>0</v>
      </c>
      <c r="J21" s="164">
        <v>0</v>
      </c>
      <c r="K21" s="165">
        <v>0</v>
      </c>
      <c r="L21" s="166">
        <v>0</v>
      </c>
      <c r="M21" s="109" t="s">
        <v>297</v>
      </c>
      <c r="N21" s="278"/>
    </row>
    <row r="22" spans="1:14" s="67" customFormat="1" ht="13.9" customHeight="1" thickBot="1">
      <c r="A22" s="274" t="s">
        <v>366</v>
      </c>
      <c r="B22" s="157" t="s">
        <v>14</v>
      </c>
      <c r="C22" s="158">
        <f t="shared" si="0"/>
        <v>1</v>
      </c>
      <c r="D22" s="159">
        <v>1</v>
      </c>
      <c r="E22" s="160">
        <v>0</v>
      </c>
      <c r="F22" s="159">
        <v>0</v>
      </c>
      <c r="G22" s="160">
        <v>0</v>
      </c>
      <c r="H22" s="159">
        <v>0</v>
      </c>
      <c r="I22" s="160">
        <v>0</v>
      </c>
      <c r="J22" s="159">
        <v>0</v>
      </c>
      <c r="K22" s="160">
        <v>0</v>
      </c>
      <c r="L22" s="161">
        <v>0</v>
      </c>
      <c r="M22" s="162" t="s">
        <v>15</v>
      </c>
      <c r="N22" s="276" t="s">
        <v>41</v>
      </c>
    </row>
    <row r="23" spans="1:14" s="67" customFormat="1" ht="13.9" customHeight="1" thickBot="1">
      <c r="A23" s="274"/>
      <c r="B23" s="157" t="s">
        <v>17</v>
      </c>
      <c r="C23" s="158">
        <f t="shared" si="0"/>
        <v>346</v>
      </c>
      <c r="D23" s="159">
        <v>346</v>
      </c>
      <c r="E23" s="160">
        <v>0</v>
      </c>
      <c r="F23" s="159">
        <v>0</v>
      </c>
      <c r="G23" s="160">
        <v>0</v>
      </c>
      <c r="H23" s="159">
        <v>0</v>
      </c>
      <c r="I23" s="160">
        <v>0</v>
      </c>
      <c r="J23" s="159">
        <v>0</v>
      </c>
      <c r="K23" s="160">
        <v>0</v>
      </c>
      <c r="L23" s="161">
        <v>0</v>
      </c>
      <c r="M23" s="162" t="s">
        <v>18</v>
      </c>
      <c r="N23" s="276"/>
    </row>
    <row r="24" spans="1:14" s="67" customFormat="1" ht="13.9" customHeight="1" thickBot="1">
      <c r="A24" s="274"/>
      <c r="B24" s="157" t="s">
        <v>19</v>
      </c>
      <c r="C24" s="158">
        <f t="shared" si="0"/>
        <v>103</v>
      </c>
      <c r="D24" s="159">
        <v>103</v>
      </c>
      <c r="E24" s="160">
        <v>0</v>
      </c>
      <c r="F24" s="159">
        <v>0</v>
      </c>
      <c r="G24" s="160">
        <v>0</v>
      </c>
      <c r="H24" s="159">
        <v>0</v>
      </c>
      <c r="I24" s="160">
        <v>0</v>
      </c>
      <c r="J24" s="159">
        <v>0</v>
      </c>
      <c r="K24" s="160">
        <v>0</v>
      </c>
      <c r="L24" s="161">
        <v>0</v>
      </c>
      <c r="M24" s="162" t="s">
        <v>297</v>
      </c>
      <c r="N24" s="276"/>
    </row>
    <row r="25" spans="1:14" s="67" customFormat="1" ht="13.9" customHeight="1" thickBot="1">
      <c r="A25" s="277" t="s">
        <v>376</v>
      </c>
      <c r="B25" s="111" t="s">
        <v>14</v>
      </c>
      <c r="C25" s="163">
        <f t="shared" si="0"/>
        <v>1</v>
      </c>
      <c r="D25" s="165">
        <v>0</v>
      </c>
      <c r="E25" s="165">
        <v>0</v>
      </c>
      <c r="F25" s="165">
        <v>0</v>
      </c>
      <c r="G25" s="165">
        <v>0</v>
      </c>
      <c r="H25" s="165">
        <v>1</v>
      </c>
      <c r="I25" s="165">
        <v>0</v>
      </c>
      <c r="J25" s="165">
        <v>0</v>
      </c>
      <c r="K25" s="165">
        <v>0</v>
      </c>
      <c r="L25" s="166">
        <v>0</v>
      </c>
      <c r="M25" s="109" t="s">
        <v>15</v>
      </c>
      <c r="N25" s="278" t="s">
        <v>43</v>
      </c>
    </row>
    <row r="26" spans="1:14" s="67" customFormat="1" ht="13.9" customHeight="1" thickBot="1">
      <c r="A26" s="277"/>
      <c r="B26" s="111" t="s">
        <v>17</v>
      </c>
      <c r="C26" s="163">
        <f t="shared" si="0"/>
        <v>23259</v>
      </c>
      <c r="D26" s="165">
        <v>0</v>
      </c>
      <c r="E26" s="165">
        <v>0</v>
      </c>
      <c r="F26" s="165">
        <v>0</v>
      </c>
      <c r="G26" s="165">
        <v>0</v>
      </c>
      <c r="H26" s="165">
        <v>23259</v>
      </c>
      <c r="I26" s="165">
        <v>0</v>
      </c>
      <c r="J26" s="165">
        <v>0</v>
      </c>
      <c r="K26" s="165">
        <v>0</v>
      </c>
      <c r="L26" s="166">
        <v>0</v>
      </c>
      <c r="M26" s="109" t="s">
        <v>18</v>
      </c>
      <c r="N26" s="278"/>
    </row>
    <row r="27" spans="1:14" s="67" customFormat="1" ht="13.9" customHeight="1" thickBot="1">
      <c r="A27" s="277"/>
      <c r="B27" s="111" t="s">
        <v>19</v>
      </c>
      <c r="C27" s="163">
        <f t="shared" si="0"/>
        <v>12134</v>
      </c>
      <c r="D27" s="165">
        <v>0</v>
      </c>
      <c r="E27" s="165">
        <v>0</v>
      </c>
      <c r="F27" s="165">
        <v>0</v>
      </c>
      <c r="G27" s="165">
        <v>0</v>
      </c>
      <c r="H27" s="165">
        <v>12134</v>
      </c>
      <c r="I27" s="165">
        <v>0</v>
      </c>
      <c r="J27" s="165">
        <v>0</v>
      </c>
      <c r="K27" s="165">
        <v>0</v>
      </c>
      <c r="L27" s="166">
        <v>0</v>
      </c>
      <c r="M27" s="109" t="s">
        <v>297</v>
      </c>
      <c r="N27" s="278"/>
    </row>
    <row r="28" spans="1:14" s="67" customFormat="1" ht="13.9" customHeight="1" thickBot="1">
      <c r="A28" s="274" t="s">
        <v>377</v>
      </c>
      <c r="B28" s="157" t="s">
        <v>14</v>
      </c>
      <c r="C28" s="158">
        <f t="shared" si="0"/>
        <v>3</v>
      </c>
      <c r="D28" s="159">
        <v>0</v>
      </c>
      <c r="E28" s="160">
        <v>0</v>
      </c>
      <c r="F28" s="159">
        <v>0</v>
      </c>
      <c r="G28" s="160">
        <v>0</v>
      </c>
      <c r="H28" s="159">
        <v>1</v>
      </c>
      <c r="I28" s="160">
        <v>0</v>
      </c>
      <c r="J28" s="159">
        <v>0</v>
      </c>
      <c r="K28" s="160">
        <v>0</v>
      </c>
      <c r="L28" s="161">
        <v>2</v>
      </c>
      <c r="M28" s="162" t="s">
        <v>15</v>
      </c>
      <c r="N28" s="276" t="s">
        <v>47</v>
      </c>
    </row>
    <row r="29" spans="1:14" s="67" customFormat="1" ht="13.9" customHeight="1" thickBot="1">
      <c r="A29" s="274"/>
      <c r="B29" s="157" t="s">
        <v>17</v>
      </c>
      <c r="C29" s="158">
        <f t="shared" si="0"/>
        <v>18686</v>
      </c>
      <c r="D29" s="159">
        <v>0</v>
      </c>
      <c r="E29" s="160">
        <v>0</v>
      </c>
      <c r="F29" s="159">
        <v>0</v>
      </c>
      <c r="G29" s="160">
        <v>0</v>
      </c>
      <c r="H29" s="159">
        <v>17018</v>
      </c>
      <c r="I29" s="160">
        <v>0</v>
      </c>
      <c r="J29" s="159">
        <v>0</v>
      </c>
      <c r="K29" s="160">
        <v>0</v>
      </c>
      <c r="L29" s="161">
        <v>1668</v>
      </c>
      <c r="M29" s="162" t="s">
        <v>18</v>
      </c>
      <c r="N29" s="276"/>
    </row>
    <row r="30" spans="1:14" s="67" customFormat="1" ht="13.9" customHeight="1" thickBot="1">
      <c r="A30" s="274"/>
      <c r="B30" s="157" t="s">
        <v>19</v>
      </c>
      <c r="C30" s="158">
        <f t="shared" si="0"/>
        <v>10608</v>
      </c>
      <c r="D30" s="159">
        <v>0</v>
      </c>
      <c r="E30" s="160">
        <v>0</v>
      </c>
      <c r="F30" s="159">
        <v>0</v>
      </c>
      <c r="G30" s="160">
        <v>0</v>
      </c>
      <c r="H30" s="159">
        <v>10108</v>
      </c>
      <c r="I30" s="160">
        <v>0</v>
      </c>
      <c r="J30" s="159">
        <v>0</v>
      </c>
      <c r="K30" s="160">
        <v>0</v>
      </c>
      <c r="L30" s="161">
        <v>500</v>
      </c>
      <c r="M30" s="162" t="s">
        <v>297</v>
      </c>
      <c r="N30" s="276"/>
    </row>
    <row r="31" spans="1:14" s="67" customFormat="1" ht="13.9" customHeight="1" thickBot="1">
      <c r="A31" s="277" t="s">
        <v>367</v>
      </c>
      <c r="B31" s="111" t="s">
        <v>14</v>
      </c>
      <c r="C31" s="163">
        <f t="shared" si="0"/>
        <v>28</v>
      </c>
      <c r="D31" s="165">
        <v>0</v>
      </c>
      <c r="E31" s="165">
        <v>28</v>
      </c>
      <c r="F31" s="165">
        <v>0</v>
      </c>
      <c r="G31" s="165">
        <v>0</v>
      </c>
      <c r="H31" s="164">
        <v>0</v>
      </c>
      <c r="I31" s="166">
        <v>0</v>
      </c>
      <c r="J31" s="166">
        <v>0</v>
      </c>
      <c r="K31" s="166">
        <v>0</v>
      </c>
      <c r="L31" s="166">
        <v>0</v>
      </c>
      <c r="M31" s="109" t="s">
        <v>15</v>
      </c>
      <c r="N31" s="278" t="s">
        <v>49</v>
      </c>
    </row>
    <row r="32" spans="1:14" s="67" customFormat="1" ht="13.9" customHeight="1" thickBot="1">
      <c r="A32" s="277"/>
      <c r="B32" s="111" t="s">
        <v>17</v>
      </c>
      <c r="C32" s="163">
        <f t="shared" si="0"/>
        <v>5691090</v>
      </c>
      <c r="D32" s="165">
        <v>0</v>
      </c>
      <c r="E32" s="165">
        <v>5691090</v>
      </c>
      <c r="F32" s="165">
        <v>0</v>
      </c>
      <c r="G32" s="165">
        <v>0</v>
      </c>
      <c r="H32" s="164">
        <v>0</v>
      </c>
      <c r="I32" s="166">
        <v>0</v>
      </c>
      <c r="J32" s="166">
        <v>0</v>
      </c>
      <c r="K32" s="166">
        <v>0</v>
      </c>
      <c r="L32" s="166">
        <v>0</v>
      </c>
      <c r="M32" s="109" t="s">
        <v>18</v>
      </c>
      <c r="N32" s="278"/>
    </row>
    <row r="33" spans="1:14" s="67" customFormat="1" ht="13.9" customHeight="1" thickBot="1">
      <c r="A33" s="277"/>
      <c r="B33" s="111" t="s">
        <v>19</v>
      </c>
      <c r="C33" s="163">
        <f t="shared" si="0"/>
        <v>4927853</v>
      </c>
      <c r="D33" s="165">
        <v>0</v>
      </c>
      <c r="E33" s="165">
        <v>4927853</v>
      </c>
      <c r="F33" s="165">
        <v>0</v>
      </c>
      <c r="G33" s="165">
        <v>0</v>
      </c>
      <c r="H33" s="164">
        <v>0</v>
      </c>
      <c r="I33" s="166">
        <v>0</v>
      </c>
      <c r="J33" s="166">
        <v>0</v>
      </c>
      <c r="K33" s="166">
        <v>0</v>
      </c>
      <c r="L33" s="166">
        <v>0</v>
      </c>
      <c r="M33" s="109" t="s">
        <v>297</v>
      </c>
      <c r="N33" s="278"/>
    </row>
    <row r="34" spans="1:14" s="67" customFormat="1" ht="13.9" customHeight="1" thickBot="1">
      <c r="A34" s="274" t="s">
        <v>378</v>
      </c>
      <c r="B34" s="157" t="s">
        <v>14</v>
      </c>
      <c r="C34" s="158">
        <f t="shared" si="0"/>
        <v>9</v>
      </c>
      <c r="D34" s="159">
        <v>0</v>
      </c>
      <c r="E34" s="160">
        <v>9</v>
      </c>
      <c r="F34" s="159">
        <v>0</v>
      </c>
      <c r="G34" s="160">
        <v>0</v>
      </c>
      <c r="H34" s="159">
        <v>0</v>
      </c>
      <c r="I34" s="160">
        <v>0</v>
      </c>
      <c r="J34" s="159">
        <v>0</v>
      </c>
      <c r="K34" s="160">
        <v>0</v>
      </c>
      <c r="L34" s="161">
        <v>0</v>
      </c>
      <c r="M34" s="162" t="s">
        <v>15</v>
      </c>
      <c r="N34" s="276" t="s">
        <v>53</v>
      </c>
    </row>
    <row r="35" spans="1:14" s="67" customFormat="1" ht="13.9" customHeight="1" thickBot="1">
      <c r="A35" s="274"/>
      <c r="B35" s="157" t="s">
        <v>17</v>
      </c>
      <c r="C35" s="158">
        <f t="shared" si="0"/>
        <v>89892</v>
      </c>
      <c r="D35" s="159">
        <v>0</v>
      </c>
      <c r="E35" s="160">
        <v>89892</v>
      </c>
      <c r="F35" s="159">
        <v>0</v>
      </c>
      <c r="G35" s="160">
        <v>0</v>
      </c>
      <c r="H35" s="159">
        <v>0</v>
      </c>
      <c r="I35" s="160">
        <v>0</v>
      </c>
      <c r="J35" s="159">
        <v>0</v>
      </c>
      <c r="K35" s="160">
        <v>0</v>
      </c>
      <c r="L35" s="161">
        <v>0</v>
      </c>
      <c r="M35" s="162" t="s">
        <v>18</v>
      </c>
      <c r="N35" s="276"/>
    </row>
    <row r="36" spans="1:14" s="67" customFormat="1" ht="13.9" customHeight="1" thickBot="1">
      <c r="A36" s="274"/>
      <c r="B36" s="157" t="s">
        <v>19</v>
      </c>
      <c r="C36" s="158">
        <f t="shared" si="0"/>
        <v>26964</v>
      </c>
      <c r="D36" s="159">
        <v>0</v>
      </c>
      <c r="E36" s="160">
        <v>26964</v>
      </c>
      <c r="F36" s="159">
        <v>0</v>
      </c>
      <c r="G36" s="160">
        <v>0</v>
      </c>
      <c r="H36" s="159">
        <v>0</v>
      </c>
      <c r="I36" s="160">
        <v>0</v>
      </c>
      <c r="J36" s="159">
        <v>0</v>
      </c>
      <c r="K36" s="160">
        <v>0</v>
      </c>
      <c r="L36" s="161">
        <v>0</v>
      </c>
      <c r="M36" s="162" t="s">
        <v>297</v>
      </c>
      <c r="N36" s="276"/>
    </row>
    <row r="37" spans="1:14" s="67" customFormat="1" ht="13.9" customHeight="1" thickBot="1">
      <c r="A37" s="277" t="s">
        <v>379</v>
      </c>
      <c r="B37" s="111" t="s">
        <v>14</v>
      </c>
      <c r="C37" s="163">
        <f t="shared" si="0"/>
        <v>35</v>
      </c>
      <c r="D37" s="164">
        <v>0</v>
      </c>
      <c r="E37" s="165">
        <v>35</v>
      </c>
      <c r="F37" s="165">
        <v>0</v>
      </c>
      <c r="G37" s="165">
        <v>0</v>
      </c>
      <c r="H37" s="164">
        <v>0</v>
      </c>
      <c r="I37" s="165">
        <v>0</v>
      </c>
      <c r="J37" s="164">
        <v>0</v>
      </c>
      <c r="K37" s="165">
        <v>0</v>
      </c>
      <c r="L37" s="166">
        <v>0</v>
      </c>
      <c r="M37" s="109" t="s">
        <v>15</v>
      </c>
      <c r="N37" s="278" t="s">
        <v>55</v>
      </c>
    </row>
    <row r="38" spans="1:14" s="67" customFormat="1" ht="13.9" customHeight="1" thickBot="1">
      <c r="A38" s="277"/>
      <c r="B38" s="111" t="s">
        <v>17</v>
      </c>
      <c r="C38" s="163">
        <f t="shared" si="0"/>
        <v>5813580</v>
      </c>
      <c r="D38" s="164">
        <v>0</v>
      </c>
      <c r="E38" s="165">
        <v>5813580</v>
      </c>
      <c r="F38" s="165">
        <v>0</v>
      </c>
      <c r="G38" s="165">
        <v>0</v>
      </c>
      <c r="H38" s="164">
        <v>0</v>
      </c>
      <c r="I38" s="165">
        <v>0</v>
      </c>
      <c r="J38" s="164">
        <v>0</v>
      </c>
      <c r="K38" s="165">
        <v>0</v>
      </c>
      <c r="L38" s="166">
        <v>0</v>
      </c>
      <c r="M38" s="109" t="s">
        <v>18</v>
      </c>
      <c r="N38" s="278"/>
    </row>
    <row r="39" spans="1:14" s="67" customFormat="1" ht="13.9" customHeight="1">
      <c r="A39" s="279"/>
      <c r="B39" s="113" t="s">
        <v>19</v>
      </c>
      <c r="C39" s="213">
        <f t="shared" si="0"/>
        <v>4780063</v>
      </c>
      <c r="D39" s="214">
        <v>0</v>
      </c>
      <c r="E39" s="215">
        <v>4780063</v>
      </c>
      <c r="F39" s="215">
        <v>0</v>
      </c>
      <c r="G39" s="215">
        <v>0</v>
      </c>
      <c r="H39" s="214">
        <v>0</v>
      </c>
      <c r="I39" s="215">
        <v>0</v>
      </c>
      <c r="J39" s="214">
        <v>0</v>
      </c>
      <c r="K39" s="215">
        <v>0</v>
      </c>
      <c r="L39" s="216">
        <v>0</v>
      </c>
      <c r="M39" s="114" t="s">
        <v>297</v>
      </c>
      <c r="N39" s="280"/>
    </row>
    <row r="40" spans="1:14" s="67" customFormat="1" ht="13.9" customHeight="1" thickBot="1">
      <c r="A40" s="273" t="s">
        <v>368</v>
      </c>
      <c r="B40" s="151" t="s">
        <v>14</v>
      </c>
      <c r="C40" s="152">
        <f t="shared" si="0"/>
        <v>4</v>
      </c>
      <c r="D40" s="153">
        <v>4</v>
      </c>
      <c r="E40" s="154">
        <v>0</v>
      </c>
      <c r="F40" s="153">
        <v>0</v>
      </c>
      <c r="G40" s="154">
        <v>0</v>
      </c>
      <c r="H40" s="153">
        <v>0</v>
      </c>
      <c r="I40" s="153">
        <v>0</v>
      </c>
      <c r="J40" s="153">
        <v>0</v>
      </c>
      <c r="K40" s="154">
        <v>0</v>
      </c>
      <c r="L40" s="155">
        <v>0</v>
      </c>
      <c r="M40" s="156" t="s">
        <v>15</v>
      </c>
      <c r="N40" s="275" t="s">
        <v>56</v>
      </c>
    </row>
    <row r="41" spans="1:14" s="67" customFormat="1" ht="13.9" customHeight="1" thickBot="1">
      <c r="A41" s="274"/>
      <c r="B41" s="157" t="s">
        <v>17</v>
      </c>
      <c r="C41" s="158">
        <f t="shared" si="0"/>
        <v>2446</v>
      </c>
      <c r="D41" s="159">
        <v>2446</v>
      </c>
      <c r="E41" s="160">
        <v>0</v>
      </c>
      <c r="F41" s="159">
        <v>0</v>
      </c>
      <c r="G41" s="160">
        <v>0</v>
      </c>
      <c r="H41" s="159">
        <v>0</v>
      </c>
      <c r="I41" s="159">
        <v>0</v>
      </c>
      <c r="J41" s="159">
        <v>0</v>
      </c>
      <c r="K41" s="160">
        <v>0</v>
      </c>
      <c r="L41" s="161">
        <v>0</v>
      </c>
      <c r="M41" s="162" t="s">
        <v>18</v>
      </c>
      <c r="N41" s="276"/>
    </row>
    <row r="42" spans="1:14" s="67" customFormat="1" ht="13.9" customHeight="1" thickBot="1">
      <c r="A42" s="274"/>
      <c r="B42" s="157" t="s">
        <v>19</v>
      </c>
      <c r="C42" s="158">
        <f t="shared" si="0"/>
        <v>1476</v>
      </c>
      <c r="D42" s="159">
        <v>1476</v>
      </c>
      <c r="E42" s="160">
        <v>0</v>
      </c>
      <c r="F42" s="159">
        <v>0</v>
      </c>
      <c r="G42" s="160">
        <v>0</v>
      </c>
      <c r="H42" s="159">
        <v>0</v>
      </c>
      <c r="I42" s="159">
        <v>0</v>
      </c>
      <c r="J42" s="159">
        <v>0</v>
      </c>
      <c r="K42" s="160">
        <v>0</v>
      </c>
      <c r="L42" s="161">
        <v>0</v>
      </c>
      <c r="M42" s="162" t="s">
        <v>297</v>
      </c>
      <c r="N42" s="276"/>
    </row>
    <row r="43" spans="1:14" s="67" customFormat="1" ht="13.9" customHeight="1" thickBot="1">
      <c r="A43" s="277" t="s">
        <v>369</v>
      </c>
      <c r="B43" s="111" t="s">
        <v>14</v>
      </c>
      <c r="C43" s="163">
        <f t="shared" si="0"/>
        <v>1</v>
      </c>
      <c r="D43" s="165">
        <v>0</v>
      </c>
      <c r="E43" s="165">
        <v>0</v>
      </c>
      <c r="F43" s="165">
        <v>0</v>
      </c>
      <c r="G43" s="165">
        <v>0</v>
      </c>
      <c r="H43" s="164">
        <v>1</v>
      </c>
      <c r="I43" s="166">
        <v>0</v>
      </c>
      <c r="J43" s="166">
        <v>0</v>
      </c>
      <c r="K43" s="166">
        <v>0</v>
      </c>
      <c r="L43" s="166">
        <v>0</v>
      </c>
      <c r="M43" s="109" t="s">
        <v>15</v>
      </c>
      <c r="N43" s="278" t="s">
        <v>340</v>
      </c>
    </row>
    <row r="44" spans="1:14" s="67" customFormat="1" ht="13.9" customHeight="1" thickBot="1">
      <c r="A44" s="277"/>
      <c r="B44" s="111" t="s">
        <v>17</v>
      </c>
      <c r="C44" s="163">
        <f t="shared" si="0"/>
        <v>23435</v>
      </c>
      <c r="D44" s="165">
        <v>0</v>
      </c>
      <c r="E44" s="165">
        <v>0</v>
      </c>
      <c r="F44" s="165">
        <v>0</v>
      </c>
      <c r="G44" s="165">
        <v>0</v>
      </c>
      <c r="H44" s="164">
        <v>23435</v>
      </c>
      <c r="I44" s="166">
        <v>0</v>
      </c>
      <c r="J44" s="166">
        <v>0</v>
      </c>
      <c r="K44" s="166">
        <v>0</v>
      </c>
      <c r="L44" s="166">
        <v>0</v>
      </c>
      <c r="M44" s="109" t="s">
        <v>18</v>
      </c>
      <c r="N44" s="278"/>
    </row>
    <row r="45" spans="1:14" s="67" customFormat="1" ht="13.9" customHeight="1" thickBot="1">
      <c r="A45" s="277"/>
      <c r="B45" s="111" t="s">
        <v>19</v>
      </c>
      <c r="C45" s="163">
        <f t="shared" si="0"/>
        <v>12678</v>
      </c>
      <c r="D45" s="165">
        <v>0</v>
      </c>
      <c r="E45" s="165">
        <v>0</v>
      </c>
      <c r="F45" s="165">
        <v>0</v>
      </c>
      <c r="G45" s="165">
        <v>0</v>
      </c>
      <c r="H45" s="164">
        <v>12678</v>
      </c>
      <c r="I45" s="166">
        <v>0</v>
      </c>
      <c r="J45" s="166">
        <v>0</v>
      </c>
      <c r="K45" s="166">
        <v>0</v>
      </c>
      <c r="L45" s="166">
        <v>0</v>
      </c>
      <c r="M45" s="109" t="s">
        <v>297</v>
      </c>
      <c r="N45" s="278"/>
    </row>
    <row r="46" spans="1:14" s="67" customFormat="1" ht="13.9" customHeight="1" thickBot="1">
      <c r="A46" s="274" t="s">
        <v>370</v>
      </c>
      <c r="B46" s="157" t="s">
        <v>14</v>
      </c>
      <c r="C46" s="158">
        <f t="shared" si="0"/>
        <v>1</v>
      </c>
      <c r="D46" s="159">
        <v>1</v>
      </c>
      <c r="E46" s="160">
        <v>0</v>
      </c>
      <c r="F46" s="159">
        <v>0</v>
      </c>
      <c r="G46" s="160">
        <v>0</v>
      </c>
      <c r="H46" s="159">
        <v>0</v>
      </c>
      <c r="I46" s="160">
        <v>0</v>
      </c>
      <c r="J46" s="159">
        <v>0</v>
      </c>
      <c r="K46" s="160">
        <v>0</v>
      </c>
      <c r="L46" s="161">
        <v>0</v>
      </c>
      <c r="M46" s="162" t="s">
        <v>15</v>
      </c>
      <c r="N46" s="276" t="s">
        <v>259</v>
      </c>
    </row>
    <row r="47" spans="1:14" s="67" customFormat="1" ht="13.9" customHeight="1" thickBot="1">
      <c r="A47" s="274"/>
      <c r="B47" s="157" t="s">
        <v>17</v>
      </c>
      <c r="C47" s="158">
        <f t="shared" si="0"/>
        <v>800</v>
      </c>
      <c r="D47" s="159">
        <v>800</v>
      </c>
      <c r="E47" s="160">
        <v>0</v>
      </c>
      <c r="F47" s="159">
        <v>0</v>
      </c>
      <c r="G47" s="160">
        <v>0</v>
      </c>
      <c r="H47" s="159">
        <v>0</v>
      </c>
      <c r="I47" s="160">
        <v>0</v>
      </c>
      <c r="J47" s="159">
        <v>0</v>
      </c>
      <c r="K47" s="160">
        <v>0</v>
      </c>
      <c r="L47" s="161">
        <v>0</v>
      </c>
      <c r="M47" s="162" t="s">
        <v>18</v>
      </c>
      <c r="N47" s="276"/>
    </row>
    <row r="48" spans="1:14" s="67" customFormat="1" ht="13.9" customHeight="1" thickBot="1">
      <c r="A48" s="274"/>
      <c r="B48" s="157" t="s">
        <v>19</v>
      </c>
      <c r="C48" s="158">
        <f t="shared" si="0"/>
        <v>240</v>
      </c>
      <c r="D48" s="159">
        <v>240</v>
      </c>
      <c r="E48" s="160">
        <v>0</v>
      </c>
      <c r="F48" s="159">
        <v>0</v>
      </c>
      <c r="G48" s="160">
        <v>0</v>
      </c>
      <c r="H48" s="159">
        <v>0</v>
      </c>
      <c r="I48" s="160">
        <v>0</v>
      </c>
      <c r="J48" s="159">
        <v>0</v>
      </c>
      <c r="K48" s="160">
        <v>0</v>
      </c>
      <c r="L48" s="161">
        <v>0</v>
      </c>
      <c r="M48" s="162" t="s">
        <v>297</v>
      </c>
      <c r="N48" s="276"/>
    </row>
    <row r="49" spans="1:14" s="67" customFormat="1" ht="13.9" customHeight="1" thickBot="1">
      <c r="A49" s="277" t="s">
        <v>371</v>
      </c>
      <c r="B49" s="111" t="s">
        <v>14</v>
      </c>
      <c r="C49" s="163">
        <f t="shared" si="0"/>
        <v>5</v>
      </c>
      <c r="D49" s="164">
        <v>0</v>
      </c>
      <c r="E49" s="164">
        <v>5</v>
      </c>
      <c r="F49" s="164">
        <v>0</v>
      </c>
      <c r="G49" s="164">
        <v>0</v>
      </c>
      <c r="H49" s="164">
        <v>0</v>
      </c>
      <c r="I49" s="165">
        <v>0</v>
      </c>
      <c r="J49" s="164">
        <v>0</v>
      </c>
      <c r="K49" s="165">
        <v>0</v>
      </c>
      <c r="L49" s="166">
        <v>0</v>
      </c>
      <c r="M49" s="109" t="s">
        <v>15</v>
      </c>
      <c r="N49" s="278" t="s">
        <v>341</v>
      </c>
    </row>
    <row r="50" spans="1:14" s="67" customFormat="1" ht="13.9" customHeight="1" thickBot="1">
      <c r="A50" s="277"/>
      <c r="B50" s="111" t="s">
        <v>17</v>
      </c>
      <c r="C50" s="163">
        <f t="shared" si="0"/>
        <v>201558</v>
      </c>
      <c r="D50" s="164">
        <v>0</v>
      </c>
      <c r="E50" s="164">
        <v>201558</v>
      </c>
      <c r="F50" s="164">
        <v>0</v>
      </c>
      <c r="G50" s="164">
        <v>0</v>
      </c>
      <c r="H50" s="164">
        <v>0</v>
      </c>
      <c r="I50" s="165">
        <v>0</v>
      </c>
      <c r="J50" s="164">
        <v>0</v>
      </c>
      <c r="K50" s="165">
        <v>0</v>
      </c>
      <c r="L50" s="166">
        <v>0</v>
      </c>
      <c r="M50" s="109" t="s">
        <v>18</v>
      </c>
      <c r="N50" s="278"/>
    </row>
    <row r="51" spans="1:14" s="67" customFormat="1" ht="13.9" customHeight="1" thickBot="1">
      <c r="A51" s="277"/>
      <c r="B51" s="111" t="s">
        <v>19</v>
      </c>
      <c r="C51" s="163">
        <f t="shared" si="0"/>
        <v>102985</v>
      </c>
      <c r="D51" s="164">
        <v>0</v>
      </c>
      <c r="E51" s="164">
        <v>102985</v>
      </c>
      <c r="F51" s="164">
        <v>0</v>
      </c>
      <c r="G51" s="164">
        <v>0</v>
      </c>
      <c r="H51" s="164">
        <v>0</v>
      </c>
      <c r="I51" s="165">
        <v>0</v>
      </c>
      <c r="J51" s="164">
        <v>0</v>
      </c>
      <c r="K51" s="165">
        <v>0</v>
      </c>
      <c r="L51" s="166">
        <v>0</v>
      </c>
      <c r="M51" s="109" t="s">
        <v>297</v>
      </c>
      <c r="N51" s="278"/>
    </row>
    <row r="52" spans="1:14" s="67" customFormat="1" ht="13.9" customHeight="1" thickBot="1">
      <c r="A52" s="274" t="s">
        <v>372</v>
      </c>
      <c r="B52" s="157" t="s">
        <v>14</v>
      </c>
      <c r="C52" s="158">
        <f t="shared" si="0"/>
        <v>2</v>
      </c>
      <c r="D52" s="159">
        <v>0</v>
      </c>
      <c r="E52" s="159">
        <v>0</v>
      </c>
      <c r="F52" s="159">
        <v>0</v>
      </c>
      <c r="G52" s="159">
        <v>0</v>
      </c>
      <c r="H52" s="159">
        <v>2</v>
      </c>
      <c r="I52" s="160">
        <v>0</v>
      </c>
      <c r="J52" s="159">
        <v>0</v>
      </c>
      <c r="K52" s="160">
        <v>0</v>
      </c>
      <c r="L52" s="161">
        <v>0</v>
      </c>
      <c r="M52" s="162" t="s">
        <v>15</v>
      </c>
      <c r="N52" s="276" t="s">
        <v>219</v>
      </c>
    </row>
    <row r="53" spans="1:14" s="67" customFormat="1" ht="13.9" customHeight="1" thickBot="1">
      <c r="A53" s="274" t="s">
        <v>373</v>
      </c>
      <c r="B53" s="157" t="s">
        <v>17</v>
      </c>
      <c r="C53" s="158">
        <f t="shared" si="0"/>
        <v>39426</v>
      </c>
      <c r="D53" s="159">
        <v>0</v>
      </c>
      <c r="E53" s="159">
        <v>0</v>
      </c>
      <c r="F53" s="159">
        <v>0</v>
      </c>
      <c r="G53" s="159">
        <v>0</v>
      </c>
      <c r="H53" s="159">
        <v>39426</v>
      </c>
      <c r="I53" s="160">
        <v>0</v>
      </c>
      <c r="J53" s="159">
        <v>0</v>
      </c>
      <c r="K53" s="160">
        <v>0</v>
      </c>
      <c r="L53" s="161">
        <v>0</v>
      </c>
      <c r="M53" s="162" t="s">
        <v>18</v>
      </c>
      <c r="N53" s="276"/>
    </row>
    <row r="54" spans="1:14" s="67" customFormat="1" ht="13.9" customHeight="1" thickBot="1">
      <c r="A54" s="274"/>
      <c r="B54" s="157" t="s">
        <v>19</v>
      </c>
      <c r="C54" s="158">
        <f t="shared" si="0"/>
        <v>22782</v>
      </c>
      <c r="D54" s="159">
        <v>0</v>
      </c>
      <c r="E54" s="159">
        <v>0</v>
      </c>
      <c r="F54" s="159">
        <v>0</v>
      </c>
      <c r="G54" s="159">
        <v>0</v>
      </c>
      <c r="H54" s="159">
        <v>22782</v>
      </c>
      <c r="I54" s="160">
        <v>0</v>
      </c>
      <c r="J54" s="159">
        <v>0</v>
      </c>
      <c r="K54" s="160">
        <v>0</v>
      </c>
      <c r="L54" s="161">
        <v>0</v>
      </c>
      <c r="M54" s="162" t="s">
        <v>297</v>
      </c>
      <c r="N54" s="276"/>
    </row>
    <row r="55" spans="1:14" s="67" customFormat="1" ht="13.9" customHeight="1" thickBot="1">
      <c r="A55" s="277" t="s">
        <v>373</v>
      </c>
      <c r="B55" s="111" t="s">
        <v>14</v>
      </c>
      <c r="C55" s="163">
        <f t="shared" si="0"/>
        <v>5</v>
      </c>
      <c r="D55" s="164">
        <v>0</v>
      </c>
      <c r="E55" s="164">
        <v>0</v>
      </c>
      <c r="F55" s="164">
        <v>0</v>
      </c>
      <c r="G55" s="164">
        <v>0</v>
      </c>
      <c r="H55" s="164">
        <v>5</v>
      </c>
      <c r="I55" s="164">
        <v>0</v>
      </c>
      <c r="J55" s="164">
        <v>0</v>
      </c>
      <c r="K55" s="165">
        <v>0</v>
      </c>
      <c r="L55" s="166">
        <v>0</v>
      </c>
      <c r="M55" s="109" t="s">
        <v>15</v>
      </c>
      <c r="N55" s="278" t="s">
        <v>342</v>
      </c>
    </row>
    <row r="56" spans="1:14" s="67" customFormat="1" ht="13.9" customHeight="1" thickBot="1">
      <c r="A56" s="277" t="s">
        <v>322</v>
      </c>
      <c r="B56" s="111" t="s">
        <v>17</v>
      </c>
      <c r="C56" s="163">
        <f t="shared" si="0"/>
        <v>107965</v>
      </c>
      <c r="D56" s="164">
        <v>0</v>
      </c>
      <c r="E56" s="164">
        <v>0</v>
      </c>
      <c r="F56" s="164">
        <v>0</v>
      </c>
      <c r="G56" s="164">
        <v>0</v>
      </c>
      <c r="H56" s="164">
        <v>107965</v>
      </c>
      <c r="I56" s="164">
        <v>0</v>
      </c>
      <c r="J56" s="164">
        <v>0</v>
      </c>
      <c r="K56" s="165">
        <v>0</v>
      </c>
      <c r="L56" s="166">
        <v>0</v>
      </c>
      <c r="M56" s="109" t="s">
        <v>18</v>
      </c>
      <c r="N56" s="278"/>
    </row>
    <row r="57" spans="1:14" s="67" customFormat="1" ht="13.9" customHeight="1" thickBot="1">
      <c r="A57" s="277"/>
      <c r="B57" s="111" t="s">
        <v>19</v>
      </c>
      <c r="C57" s="163">
        <f t="shared" si="0"/>
        <v>58109</v>
      </c>
      <c r="D57" s="164">
        <v>0</v>
      </c>
      <c r="E57" s="164">
        <v>0</v>
      </c>
      <c r="F57" s="164">
        <v>0</v>
      </c>
      <c r="G57" s="164">
        <v>0</v>
      </c>
      <c r="H57" s="164">
        <v>58109</v>
      </c>
      <c r="I57" s="164">
        <v>0</v>
      </c>
      <c r="J57" s="164">
        <v>0</v>
      </c>
      <c r="K57" s="165">
        <v>0</v>
      </c>
      <c r="L57" s="166">
        <v>0</v>
      </c>
      <c r="M57" s="109" t="s">
        <v>297</v>
      </c>
      <c r="N57" s="278"/>
    </row>
    <row r="58" spans="1:14" s="67" customFormat="1" ht="13.9" customHeight="1" thickBot="1">
      <c r="A58" s="274" t="s">
        <v>322</v>
      </c>
      <c r="B58" s="157" t="s">
        <v>14</v>
      </c>
      <c r="C58" s="158">
        <f t="shared" si="0"/>
        <v>2</v>
      </c>
      <c r="D58" s="159">
        <v>0</v>
      </c>
      <c r="E58" s="159">
        <v>0</v>
      </c>
      <c r="F58" s="159">
        <v>0</v>
      </c>
      <c r="G58" s="159">
        <v>0</v>
      </c>
      <c r="H58" s="159">
        <v>2</v>
      </c>
      <c r="I58" s="159">
        <v>0</v>
      </c>
      <c r="J58" s="159">
        <v>0</v>
      </c>
      <c r="K58" s="160">
        <v>0</v>
      </c>
      <c r="L58" s="161">
        <v>0</v>
      </c>
      <c r="M58" s="162" t="s">
        <v>15</v>
      </c>
      <c r="N58" s="276" t="s">
        <v>158</v>
      </c>
    </row>
    <row r="59" spans="1:14" s="67" customFormat="1" ht="13.9" customHeight="1" thickBot="1">
      <c r="A59" s="274" t="s">
        <v>322</v>
      </c>
      <c r="B59" s="157" t="s">
        <v>17</v>
      </c>
      <c r="C59" s="158">
        <f t="shared" si="0"/>
        <v>38903</v>
      </c>
      <c r="D59" s="159">
        <v>0</v>
      </c>
      <c r="E59" s="159">
        <v>0</v>
      </c>
      <c r="F59" s="159">
        <v>0</v>
      </c>
      <c r="G59" s="159">
        <v>0</v>
      </c>
      <c r="H59" s="159">
        <v>38903</v>
      </c>
      <c r="I59" s="159">
        <v>0</v>
      </c>
      <c r="J59" s="159">
        <v>0</v>
      </c>
      <c r="K59" s="160">
        <v>0</v>
      </c>
      <c r="L59" s="161">
        <v>0</v>
      </c>
      <c r="M59" s="162" t="s">
        <v>18</v>
      </c>
      <c r="N59" s="276"/>
    </row>
    <row r="60" spans="1:14" s="67" customFormat="1" ht="13.9" customHeight="1" thickBot="1">
      <c r="A60" s="274"/>
      <c r="B60" s="157" t="s">
        <v>19</v>
      </c>
      <c r="C60" s="158">
        <f t="shared" si="0"/>
        <v>22534</v>
      </c>
      <c r="D60" s="159">
        <v>0</v>
      </c>
      <c r="E60" s="159">
        <v>0</v>
      </c>
      <c r="F60" s="159">
        <v>0</v>
      </c>
      <c r="G60" s="159">
        <v>0</v>
      </c>
      <c r="H60" s="159">
        <v>22534</v>
      </c>
      <c r="I60" s="159">
        <v>0</v>
      </c>
      <c r="J60" s="159">
        <v>0</v>
      </c>
      <c r="K60" s="160">
        <v>0</v>
      </c>
      <c r="L60" s="161">
        <v>0</v>
      </c>
      <c r="M60" s="162" t="s">
        <v>297</v>
      </c>
      <c r="N60" s="276"/>
    </row>
    <row r="61" spans="1:14" s="67" customFormat="1" ht="13.9" customHeight="1" thickBot="1">
      <c r="A61" s="277" t="s">
        <v>65</v>
      </c>
      <c r="B61" s="111" t="s">
        <v>14</v>
      </c>
      <c r="C61" s="163">
        <f t="shared" si="0"/>
        <v>4</v>
      </c>
      <c r="D61" s="164">
        <v>1</v>
      </c>
      <c r="E61" s="164">
        <v>2</v>
      </c>
      <c r="F61" s="164">
        <v>0</v>
      </c>
      <c r="G61" s="164">
        <v>0</v>
      </c>
      <c r="H61" s="164">
        <v>1</v>
      </c>
      <c r="I61" s="165">
        <v>0</v>
      </c>
      <c r="J61" s="166">
        <v>0</v>
      </c>
      <c r="K61" s="166">
        <v>0</v>
      </c>
      <c r="L61" s="166">
        <v>0</v>
      </c>
      <c r="M61" s="109" t="s">
        <v>15</v>
      </c>
      <c r="N61" s="278" t="s">
        <v>346</v>
      </c>
    </row>
    <row r="62" spans="1:14" s="67" customFormat="1" ht="13.9" customHeight="1" thickBot="1">
      <c r="A62" s="277" t="s">
        <v>65</v>
      </c>
      <c r="B62" s="111" t="s">
        <v>17</v>
      </c>
      <c r="C62" s="163">
        <f t="shared" si="0"/>
        <v>157539</v>
      </c>
      <c r="D62" s="164">
        <v>1739</v>
      </c>
      <c r="E62" s="164">
        <v>132344</v>
      </c>
      <c r="F62" s="164">
        <v>0</v>
      </c>
      <c r="G62" s="164">
        <v>0</v>
      </c>
      <c r="H62" s="164">
        <v>23456</v>
      </c>
      <c r="I62" s="165">
        <v>0</v>
      </c>
      <c r="J62" s="166">
        <v>0</v>
      </c>
      <c r="K62" s="166">
        <v>0</v>
      </c>
      <c r="L62" s="166">
        <v>0</v>
      </c>
      <c r="M62" s="109" t="s">
        <v>18</v>
      </c>
      <c r="N62" s="278"/>
    </row>
    <row r="63" spans="1:14" s="67" customFormat="1" ht="13.9" customHeight="1" thickBot="1">
      <c r="A63" s="277"/>
      <c r="B63" s="111" t="s">
        <v>19</v>
      </c>
      <c r="C63" s="163">
        <f t="shared" si="0"/>
        <v>70444</v>
      </c>
      <c r="D63" s="164">
        <v>548</v>
      </c>
      <c r="E63" s="164">
        <v>58374</v>
      </c>
      <c r="F63" s="164">
        <v>0</v>
      </c>
      <c r="G63" s="164">
        <v>0</v>
      </c>
      <c r="H63" s="164">
        <v>11522</v>
      </c>
      <c r="I63" s="165">
        <v>0</v>
      </c>
      <c r="J63" s="166">
        <v>0</v>
      </c>
      <c r="K63" s="166">
        <v>0</v>
      </c>
      <c r="L63" s="166">
        <v>0</v>
      </c>
      <c r="M63" s="109" t="s">
        <v>297</v>
      </c>
      <c r="N63" s="278"/>
    </row>
    <row r="64" spans="1:14" s="67" customFormat="1" ht="13.9" customHeight="1" thickBot="1">
      <c r="A64" s="274" t="s">
        <v>328</v>
      </c>
      <c r="B64" s="157" t="s">
        <v>14</v>
      </c>
      <c r="C64" s="158">
        <f t="shared" si="0"/>
        <v>1</v>
      </c>
      <c r="D64" s="159">
        <v>0</v>
      </c>
      <c r="E64" s="159">
        <v>0</v>
      </c>
      <c r="F64" s="159">
        <v>0</v>
      </c>
      <c r="G64" s="159">
        <v>0</v>
      </c>
      <c r="H64" s="159">
        <v>1</v>
      </c>
      <c r="I64" s="160">
        <v>0</v>
      </c>
      <c r="J64" s="159">
        <v>0</v>
      </c>
      <c r="K64" s="160">
        <v>0</v>
      </c>
      <c r="L64" s="161">
        <v>0</v>
      </c>
      <c r="M64" s="162" t="s">
        <v>15</v>
      </c>
      <c r="N64" s="276" t="s">
        <v>347</v>
      </c>
    </row>
    <row r="65" spans="1:14" s="67" customFormat="1" ht="13.9" customHeight="1" thickBot="1">
      <c r="A65" s="274"/>
      <c r="B65" s="157" t="s">
        <v>17</v>
      </c>
      <c r="C65" s="158">
        <f t="shared" si="0"/>
        <v>22456</v>
      </c>
      <c r="D65" s="159">
        <v>0</v>
      </c>
      <c r="E65" s="159">
        <v>0</v>
      </c>
      <c r="F65" s="159">
        <v>0</v>
      </c>
      <c r="G65" s="159">
        <v>0</v>
      </c>
      <c r="H65" s="159">
        <v>22456</v>
      </c>
      <c r="I65" s="160">
        <v>0</v>
      </c>
      <c r="J65" s="159">
        <v>0</v>
      </c>
      <c r="K65" s="160">
        <v>0</v>
      </c>
      <c r="L65" s="161">
        <v>0</v>
      </c>
      <c r="M65" s="162" t="s">
        <v>18</v>
      </c>
      <c r="N65" s="276"/>
    </row>
    <row r="66" spans="1:14" s="67" customFormat="1" ht="13.9" customHeight="1">
      <c r="A66" s="286"/>
      <c r="B66" s="177" t="s">
        <v>19</v>
      </c>
      <c r="C66" s="178">
        <f t="shared" si="0"/>
        <v>12060</v>
      </c>
      <c r="D66" s="179">
        <v>0</v>
      </c>
      <c r="E66" s="179">
        <v>0</v>
      </c>
      <c r="F66" s="179">
        <v>0</v>
      </c>
      <c r="G66" s="179">
        <v>0</v>
      </c>
      <c r="H66" s="179">
        <v>12060</v>
      </c>
      <c r="I66" s="180">
        <v>0</v>
      </c>
      <c r="J66" s="179">
        <v>0</v>
      </c>
      <c r="K66" s="180">
        <v>0</v>
      </c>
      <c r="L66" s="181">
        <v>0</v>
      </c>
      <c r="M66" s="182" t="s">
        <v>297</v>
      </c>
      <c r="N66" s="287"/>
    </row>
    <row r="67" spans="1:14" ht="13.5" thickBot="1">
      <c r="A67" s="281" t="s">
        <v>9</v>
      </c>
      <c r="B67" s="183" t="s">
        <v>14</v>
      </c>
      <c r="C67" s="184">
        <f>C10+C13+C16+C19+C22+C25+C28+C31+C34+C37+C40+C43+C46+C49+C52+C55+C58+C61+C64</f>
        <v>106</v>
      </c>
      <c r="D67" s="184">
        <f t="shared" ref="D67:L67" si="1">D10+D13+D16+D19+D22+D25+D28+D31+D34+D37+D40+D43+D46+D49+D52+D55+D58+D61+D64</f>
        <v>9</v>
      </c>
      <c r="E67" s="184">
        <f t="shared" si="1"/>
        <v>80</v>
      </c>
      <c r="F67" s="184">
        <f t="shared" si="1"/>
        <v>0</v>
      </c>
      <c r="G67" s="184">
        <f t="shared" si="1"/>
        <v>0</v>
      </c>
      <c r="H67" s="184">
        <f t="shared" si="1"/>
        <v>15</v>
      </c>
      <c r="I67" s="184">
        <f t="shared" si="1"/>
        <v>0</v>
      </c>
      <c r="J67" s="184">
        <f t="shared" si="1"/>
        <v>0</v>
      </c>
      <c r="K67" s="184">
        <f t="shared" si="1"/>
        <v>0</v>
      </c>
      <c r="L67" s="184">
        <f t="shared" si="1"/>
        <v>2</v>
      </c>
      <c r="M67" s="185" t="s">
        <v>15</v>
      </c>
      <c r="N67" s="283" t="s">
        <v>2</v>
      </c>
    </row>
    <row r="68" spans="1:14" ht="13.5" thickBot="1">
      <c r="A68" s="277"/>
      <c r="B68" s="171" t="s">
        <v>17</v>
      </c>
      <c r="C68" s="172">
        <f>C11+C14+C17+C20+C23+C26+C29+C32+C35+C38+C41+C44+C47+C50+C53+C56+C59+C62+C65</f>
        <v>12347191</v>
      </c>
      <c r="D68" s="172">
        <f t="shared" ref="D68:L68" si="2">D11+D14+D17+D20+D23+D26+D29+D32+D35+D38+D41+D44+D47+D50+D53+D56+D59+D62+D65</f>
        <v>10068</v>
      </c>
      <c r="E68" s="172">
        <f t="shared" si="2"/>
        <v>12027275</v>
      </c>
      <c r="F68" s="172">
        <f t="shared" si="2"/>
        <v>0</v>
      </c>
      <c r="G68" s="172">
        <f t="shared" si="2"/>
        <v>0</v>
      </c>
      <c r="H68" s="172">
        <f t="shared" si="2"/>
        <v>308180</v>
      </c>
      <c r="I68" s="172">
        <f t="shared" si="2"/>
        <v>0</v>
      </c>
      <c r="J68" s="172">
        <f t="shared" si="2"/>
        <v>0</v>
      </c>
      <c r="K68" s="172">
        <f t="shared" si="2"/>
        <v>0</v>
      </c>
      <c r="L68" s="172">
        <f t="shared" si="2"/>
        <v>1668</v>
      </c>
      <c r="M68" s="173" t="s">
        <v>18</v>
      </c>
      <c r="N68" s="284"/>
    </row>
    <row r="69" spans="1:14">
      <c r="A69" s="282"/>
      <c r="B69" s="174" t="s">
        <v>19</v>
      </c>
      <c r="C69" s="175">
        <f>C12+C15+C18+C21+C24+C27+C30+C33+C36+C39+C42+C45+C48+C51+C54+C57+C60+C63+C66</f>
        <v>10130612</v>
      </c>
      <c r="D69" s="175">
        <f t="shared" ref="D69:L69" si="3">D12+D15+D18+D21+D24+D27+D30+D33+D36+D39+D42+D45+D48+D51+D54+D57+D60+D63+D66</f>
        <v>3799</v>
      </c>
      <c r="E69" s="175">
        <f t="shared" si="3"/>
        <v>9958943</v>
      </c>
      <c r="F69" s="175">
        <f t="shared" si="3"/>
        <v>0</v>
      </c>
      <c r="G69" s="175">
        <f t="shared" si="3"/>
        <v>0</v>
      </c>
      <c r="H69" s="175">
        <f t="shared" si="3"/>
        <v>167370</v>
      </c>
      <c r="I69" s="175">
        <f t="shared" si="3"/>
        <v>0</v>
      </c>
      <c r="J69" s="175">
        <f t="shared" si="3"/>
        <v>0</v>
      </c>
      <c r="K69" s="175">
        <f t="shared" si="3"/>
        <v>0</v>
      </c>
      <c r="L69" s="175">
        <f t="shared" si="3"/>
        <v>500</v>
      </c>
      <c r="M69" s="176" t="s">
        <v>297</v>
      </c>
      <c r="N69" s="285"/>
    </row>
    <row r="70" spans="1:14">
      <c r="C70"/>
    </row>
    <row r="71" spans="1:14">
      <c r="C71"/>
    </row>
    <row r="72" spans="1:14">
      <c r="C72"/>
    </row>
    <row r="73" spans="1:14">
      <c r="C73"/>
    </row>
    <row r="74" spans="1:14">
      <c r="C74"/>
    </row>
    <row r="75" spans="1:14">
      <c r="C75"/>
    </row>
    <row r="76" spans="1:14">
      <c r="C76"/>
    </row>
    <row r="77" spans="1:14">
      <c r="C77"/>
    </row>
    <row r="78" spans="1:14">
      <c r="C78"/>
    </row>
    <row r="79" spans="1:14">
      <c r="C79"/>
    </row>
    <row r="80" spans="1:14">
      <c r="C80"/>
    </row>
    <row r="81" customFormat="1"/>
    <row r="82" customFormat="1"/>
    <row r="83" customFormat="1"/>
    <row r="84" customFormat="1"/>
    <row r="85" customFormat="1"/>
    <row r="86" customFormat="1"/>
    <row r="87" customFormat="1"/>
    <row r="88" customFormat="1"/>
    <row r="89" customFormat="1"/>
    <row r="90" customFormat="1"/>
    <row r="91" customFormat="1"/>
  </sheetData>
  <mergeCells count="50">
    <mergeCell ref="A67:A69"/>
    <mergeCell ref="N67:N69"/>
    <mergeCell ref="N55:N57"/>
    <mergeCell ref="N58:N60"/>
    <mergeCell ref="N61:N63"/>
    <mergeCell ref="A64:A66"/>
    <mergeCell ref="N64:N66"/>
    <mergeCell ref="A58:A60"/>
    <mergeCell ref="A55:A57"/>
    <mergeCell ref="A61:A63"/>
    <mergeCell ref="A46:A48"/>
    <mergeCell ref="N46:N48"/>
    <mergeCell ref="A49:A51"/>
    <mergeCell ref="N49:N51"/>
    <mergeCell ref="A52:A54"/>
    <mergeCell ref="N52:N54"/>
    <mergeCell ref="A37:A39"/>
    <mergeCell ref="N37:N39"/>
    <mergeCell ref="A40:A42"/>
    <mergeCell ref="N40:N42"/>
    <mergeCell ref="A43:A45"/>
    <mergeCell ref="N43:N45"/>
    <mergeCell ref="A28:A30"/>
    <mergeCell ref="N28:N30"/>
    <mergeCell ref="A31:A33"/>
    <mergeCell ref="N31:N33"/>
    <mergeCell ref="A34:A36"/>
    <mergeCell ref="N34:N36"/>
    <mergeCell ref="A19:A21"/>
    <mergeCell ref="N19:N21"/>
    <mergeCell ref="A22:A24"/>
    <mergeCell ref="N22:N24"/>
    <mergeCell ref="A25:A27"/>
    <mergeCell ref="N25:N27"/>
    <mergeCell ref="A10:A12"/>
    <mergeCell ref="N10:N12"/>
    <mergeCell ref="A13:A15"/>
    <mergeCell ref="N13:N15"/>
    <mergeCell ref="A16:A18"/>
    <mergeCell ref="N16:N18"/>
    <mergeCell ref="A7:A9"/>
    <mergeCell ref="B7:B9"/>
    <mergeCell ref="C7:L7"/>
    <mergeCell ref="M7:M9"/>
    <mergeCell ref="N7:N9"/>
    <mergeCell ref="A1:N1"/>
    <mergeCell ref="A2:N2"/>
    <mergeCell ref="A3:N3"/>
    <mergeCell ref="A4:N4"/>
    <mergeCell ref="A5:N5"/>
  </mergeCells>
  <printOptions horizontalCentered="1"/>
  <pageMargins left="0" right="0" top="0.74803149606299213" bottom="0" header="0.31496062992125984" footer="0.31496062992125984"/>
  <pageSetup paperSize="9" scale="90" orientation="landscape" r:id="rId1"/>
  <rowBreaks count="1" manualBreakCount="1">
    <brk id="39"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O267"/>
  <sheetViews>
    <sheetView view="pageBreakPreview" topLeftCell="A100" zoomScaleNormal="100" zoomScaleSheetLayoutView="100" workbookViewId="0">
      <selection activeCell="N130" sqref="A130:N132"/>
    </sheetView>
  </sheetViews>
  <sheetFormatPr defaultRowHeight="12.75"/>
  <cols>
    <col min="1" max="1" width="17.42578125" customWidth="1"/>
    <col min="2" max="2" width="14.28515625" customWidth="1"/>
    <col min="3" max="3" width="11.7109375" style="64" customWidth="1"/>
    <col min="4" max="12" width="9.85546875" customWidth="1"/>
    <col min="13" max="13" width="11.7109375" customWidth="1"/>
    <col min="14" max="14" width="18.140625" customWidth="1"/>
    <col min="15" max="15" width="16" hidden="1" customWidth="1"/>
    <col min="16" max="16" width="1.28515625" customWidth="1"/>
    <col min="17" max="17" width="8.85546875" customWidth="1"/>
  </cols>
  <sheetData>
    <row r="1" spans="1:14" s="28" customFormat="1" ht="12" customHeight="1">
      <c r="A1" s="261"/>
      <c r="B1" s="261"/>
      <c r="C1" s="261"/>
      <c r="D1" s="261"/>
      <c r="E1" s="261"/>
      <c r="F1" s="261"/>
      <c r="G1" s="261"/>
      <c r="H1" s="261"/>
      <c r="I1" s="261"/>
      <c r="J1" s="261"/>
      <c r="K1" s="261"/>
      <c r="L1" s="261"/>
      <c r="M1" s="261"/>
      <c r="N1" s="261"/>
    </row>
    <row r="2" spans="1:14" s="64" customFormat="1" ht="18">
      <c r="A2" s="262" t="s">
        <v>0</v>
      </c>
      <c r="B2" s="262"/>
      <c r="C2" s="262"/>
      <c r="D2" s="262"/>
      <c r="E2" s="262"/>
      <c r="F2" s="262"/>
      <c r="G2" s="262"/>
      <c r="H2" s="262"/>
      <c r="I2" s="262"/>
      <c r="J2" s="262"/>
      <c r="K2" s="262"/>
      <c r="L2" s="262"/>
      <c r="M2" s="262"/>
      <c r="N2" s="262"/>
    </row>
    <row r="3" spans="1:14" s="64" customFormat="1" ht="15.75" customHeight="1">
      <c r="A3" s="263" t="s">
        <v>178</v>
      </c>
      <c r="B3" s="263"/>
      <c r="C3" s="263"/>
      <c r="D3" s="263"/>
      <c r="E3" s="263"/>
      <c r="F3" s="263"/>
      <c r="G3" s="263"/>
      <c r="H3" s="263"/>
      <c r="I3" s="263"/>
      <c r="J3" s="263"/>
      <c r="K3" s="263"/>
      <c r="L3" s="263"/>
      <c r="M3" s="263"/>
      <c r="N3" s="263"/>
    </row>
    <row r="4" spans="1:14" s="64" customFormat="1" ht="14.25" customHeight="1">
      <c r="A4" s="264">
        <v>2023</v>
      </c>
      <c r="B4" s="264"/>
      <c r="C4" s="264"/>
      <c r="D4" s="264"/>
      <c r="E4" s="264"/>
      <c r="F4" s="264"/>
      <c r="G4" s="264"/>
      <c r="H4" s="264"/>
      <c r="I4" s="264"/>
      <c r="J4" s="264"/>
      <c r="K4" s="264"/>
      <c r="L4" s="264"/>
      <c r="M4" s="264"/>
      <c r="N4" s="264"/>
    </row>
    <row r="5" spans="1:14" s="64" customFormat="1" ht="13.5" customHeight="1">
      <c r="A5" s="265" t="s">
        <v>123</v>
      </c>
      <c r="B5" s="265"/>
      <c r="C5" s="265"/>
      <c r="D5" s="265"/>
      <c r="E5" s="265"/>
      <c r="F5" s="265"/>
      <c r="G5" s="265"/>
      <c r="H5" s="265"/>
      <c r="I5" s="265"/>
      <c r="J5" s="265"/>
      <c r="K5" s="265"/>
      <c r="L5" s="265"/>
      <c r="M5" s="265"/>
      <c r="N5" s="265"/>
    </row>
    <row r="6" spans="1:14" s="64" customFormat="1" ht="15.75">
      <c r="A6" s="1" t="s">
        <v>66</v>
      </c>
      <c r="B6" s="65"/>
      <c r="C6" s="65"/>
      <c r="D6" s="65"/>
      <c r="E6" s="65"/>
      <c r="F6" s="65"/>
      <c r="G6" s="65"/>
      <c r="H6" s="65"/>
      <c r="I6" s="65"/>
      <c r="J6" s="65"/>
      <c r="K6" s="65"/>
      <c r="L6" s="31"/>
      <c r="M6" s="65"/>
      <c r="N6" s="30" t="s">
        <v>124</v>
      </c>
    </row>
    <row r="7" spans="1:14" s="64" customFormat="1" ht="18" customHeight="1">
      <c r="A7" s="266" t="s">
        <v>117</v>
      </c>
      <c r="B7" s="266" t="s">
        <v>118</v>
      </c>
      <c r="C7" s="269" t="s">
        <v>120</v>
      </c>
      <c r="D7" s="269"/>
      <c r="E7" s="269"/>
      <c r="F7" s="269"/>
      <c r="G7" s="269"/>
      <c r="H7" s="269"/>
      <c r="I7" s="269"/>
      <c r="J7" s="269"/>
      <c r="K7" s="269"/>
      <c r="L7" s="269"/>
      <c r="M7" s="270" t="s">
        <v>119</v>
      </c>
      <c r="N7" s="270" t="s">
        <v>8</v>
      </c>
    </row>
    <row r="8" spans="1:14" s="66" customFormat="1" ht="29.25" customHeight="1">
      <c r="A8" s="267"/>
      <c r="B8" s="267"/>
      <c r="C8" s="75" t="s">
        <v>2</v>
      </c>
      <c r="D8" s="75" t="s">
        <v>3</v>
      </c>
      <c r="E8" s="75" t="s">
        <v>78</v>
      </c>
      <c r="F8" s="75" t="s">
        <v>77</v>
      </c>
      <c r="G8" s="75" t="s">
        <v>4</v>
      </c>
      <c r="H8" s="75" t="s">
        <v>76</v>
      </c>
      <c r="I8" s="75" t="s">
        <v>5</v>
      </c>
      <c r="J8" s="75" t="s">
        <v>75</v>
      </c>
      <c r="K8" s="75" t="s">
        <v>6</v>
      </c>
      <c r="L8" s="75" t="s">
        <v>7</v>
      </c>
      <c r="M8" s="271"/>
      <c r="N8" s="271"/>
    </row>
    <row r="9" spans="1:14" s="66" customFormat="1" ht="24.75" customHeight="1">
      <c r="A9" s="268"/>
      <c r="B9" s="268"/>
      <c r="C9" s="98" t="s">
        <v>9</v>
      </c>
      <c r="D9" s="76" t="s">
        <v>209</v>
      </c>
      <c r="E9" s="76" t="s">
        <v>208</v>
      </c>
      <c r="F9" s="76" t="s">
        <v>207</v>
      </c>
      <c r="G9" s="76" t="s">
        <v>10</v>
      </c>
      <c r="H9" s="76" t="s">
        <v>205</v>
      </c>
      <c r="I9" s="76" t="s">
        <v>204</v>
      </c>
      <c r="J9" s="76" t="s">
        <v>206</v>
      </c>
      <c r="K9" s="76" t="s">
        <v>11</v>
      </c>
      <c r="L9" s="76" t="s">
        <v>12</v>
      </c>
      <c r="M9" s="272"/>
      <c r="N9" s="272"/>
    </row>
    <row r="10" spans="1:14" s="67" customFormat="1" ht="13.9" customHeight="1" thickBot="1">
      <c r="A10" s="273" t="s">
        <v>13</v>
      </c>
      <c r="B10" s="151" t="s">
        <v>14</v>
      </c>
      <c r="C10" s="152">
        <f>SUM(D10:L10)</f>
        <v>230</v>
      </c>
      <c r="D10" s="153">
        <v>58</v>
      </c>
      <c r="E10" s="154">
        <v>0</v>
      </c>
      <c r="F10" s="153">
        <v>0</v>
      </c>
      <c r="G10" s="154">
        <v>0</v>
      </c>
      <c r="H10" s="153">
        <v>1</v>
      </c>
      <c r="I10" s="154">
        <v>171</v>
      </c>
      <c r="J10" s="153">
        <v>0</v>
      </c>
      <c r="K10" s="154">
        <v>0</v>
      </c>
      <c r="L10" s="155">
        <v>0</v>
      </c>
      <c r="M10" s="156" t="s">
        <v>15</v>
      </c>
      <c r="N10" s="275" t="s">
        <v>16</v>
      </c>
    </row>
    <row r="11" spans="1:14" s="67" customFormat="1" ht="13.9" customHeight="1" thickBot="1">
      <c r="A11" s="274"/>
      <c r="B11" s="157" t="s">
        <v>17</v>
      </c>
      <c r="C11" s="158">
        <f t="shared" ref="C11:C74" si="0">SUM(D11:L11)</f>
        <v>2001362</v>
      </c>
      <c r="D11" s="159">
        <v>88390</v>
      </c>
      <c r="E11" s="160">
        <v>0</v>
      </c>
      <c r="F11" s="159">
        <v>0</v>
      </c>
      <c r="G11" s="160">
        <v>0</v>
      </c>
      <c r="H11" s="159">
        <v>46462</v>
      </c>
      <c r="I11" s="160">
        <v>1866510</v>
      </c>
      <c r="J11" s="159">
        <v>0</v>
      </c>
      <c r="K11" s="160">
        <v>0</v>
      </c>
      <c r="L11" s="161">
        <v>0</v>
      </c>
      <c r="M11" s="162" t="s">
        <v>18</v>
      </c>
      <c r="N11" s="276"/>
    </row>
    <row r="12" spans="1:14" s="67" customFormat="1" ht="13.9" customHeight="1" thickBot="1">
      <c r="A12" s="274"/>
      <c r="B12" s="157" t="s">
        <v>19</v>
      </c>
      <c r="C12" s="158">
        <f t="shared" si="0"/>
        <v>963400</v>
      </c>
      <c r="D12" s="159">
        <v>27620</v>
      </c>
      <c r="E12" s="160">
        <v>0</v>
      </c>
      <c r="F12" s="159">
        <v>0</v>
      </c>
      <c r="G12" s="160">
        <v>0</v>
      </c>
      <c r="H12" s="159">
        <v>26846</v>
      </c>
      <c r="I12" s="160">
        <v>908934</v>
      </c>
      <c r="J12" s="159">
        <v>0</v>
      </c>
      <c r="K12" s="160">
        <v>0</v>
      </c>
      <c r="L12" s="161">
        <v>0</v>
      </c>
      <c r="M12" s="162" t="s">
        <v>297</v>
      </c>
      <c r="N12" s="276"/>
    </row>
    <row r="13" spans="1:14" s="67" customFormat="1" ht="13.9" customHeight="1" thickBot="1">
      <c r="A13" s="277" t="s">
        <v>239</v>
      </c>
      <c r="B13" s="111" t="s">
        <v>14</v>
      </c>
      <c r="C13" s="163">
        <f t="shared" si="0"/>
        <v>13</v>
      </c>
      <c r="D13" s="164">
        <v>5</v>
      </c>
      <c r="E13" s="165">
        <v>0</v>
      </c>
      <c r="F13" s="164">
        <v>0</v>
      </c>
      <c r="G13" s="165">
        <v>0</v>
      </c>
      <c r="H13" s="164">
        <v>3</v>
      </c>
      <c r="I13" s="165">
        <v>0</v>
      </c>
      <c r="J13" s="164">
        <v>0</v>
      </c>
      <c r="K13" s="165">
        <v>4</v>
      </c>
      <c r="L13" s="166">
        <v>1</v>
      </c>
      <c r="M13" s="109" t="s">
        <v>15</v>
      </c>
      <c r="N13" s="278" t="s">
        <v>21</v>
      </c>
    </row>
    <row r="14" spans="1:14" s="67" customFormat="1" ht="13.9" customHeight="1" thickBot="1">
      <c r="A14" s="277"/>
      <c r="B14" s="111" t="s">
        <v>17</v>
      </c>
      <c r="C14" s="163">
        <f t="shared" si="0"/>
        <v>196457</v>
      </c>
      <c r="D14" s="164">
        <v>6973</v>
      </c>
      <c r="E14" s="165">
        <v>0</v>
      </c>
      <c r="F14" s="164">
        <v>0</v>
      </c>
      <c r="G14" s="165">
        <v>0</v>
      </c>
      <c r="H14" s="164">
        <v>41487</v>
      </c>
      <c r="I14" s="165">
        <v>0</v>
      </c>
      <c r="J14" s="164">
        <v>0</v>
      </c>
      <c r="K14" s="165">
        <v>145313</v>
      </c>
      <c r="L14" s="166">
        <v>2684</v>
      </c>
      <c r="M14" s="109" t="s">
        <v>18</v>
      </c>
      <c r="N14" s="278"/>
    </row>
    <row r="15" spans="1:14" s="67" customFormat="1" ht="13.9" customHeight="1" thickBot="1">
      <c r="A15" s="277"/>
      <c r="B15" s="111" t="s">
        <v>19</v>
      </c>
      <c r="C15" s="163">
        <f t="shared" si="0"/>
        <v>107614</v>
      </c>
      <c r="D15" s="164">
        <v>2089</v>
      </c>
      <c r="E15" s="165">
        <v>0</v>
      </c>
      <c r="F15" s="164">
        <v>0</v>
      </c>
      <c r="G15" s="165">
        <v>0</v>
      </c>
      <c r="H15" s="164">
        <v>23361</v>
      </c>
      <c r="I15" s="165">
        <v>0</v>
      </c>
      <c r="J15" s="164">
        <v>0</v>
      </c>
      <c r="K15" s="165">
        <v>80953</v>
      </c>
      <c r="L15" s="166">
        <v>1211</v>
      </c>
      <c r="M15" s="109" t="s">
        <v>297</v>
      </c>
      <c r="N15" s="278"/>
    </row>
    <row r="16" spans="1:14" s="67" customFormat="1" ht="13.9" customHeight="1" thickBot="1">
      <c r="A16" s="274" t="s">
        <v>307</v>
      </c>
      <c r="B16" s="157" t="s">
        <v>14</v>
      </c>
      <c r="C16" s="158">
        <f t="shared" si="0"/>
        <v>1</v>
      </c>
      <c r="D16" s="159">
        <v>0</v>
      </c>
      <c r="E16" s="160">
        <v>0</v>
      </c>
      <c r="F16" s="159">
        <v>0</v>
      </c>
      <c r="G16" s="160">
        <v>0</v>
      </c>
      <c r="H16" s="159">
        <v>0</v>
      </c>
      <c r="I16" s="160">
        <v>0</v>
      </c>
      <c r="J16" s="159">
        <v>0</v>
      </c>
      <c r="K16" s="160">
        <v>0</v>
      </c>
      <c r="L16" s="161">
        <v>1</v>
      </c>
      <c r="M16" s="162" t="s">
        <v>15</v>
      </c>
      <c r="N16" s="276" t="s">
        <v>306</v>
      </c>
    </row>
    <row r="17" spans="1:14" s="67" customFormat="1" ht="13.9" customHeight="1" thickBot="1">
      <c r="A17" s="274"/>
      <c r="B17" s="157" t="s">
        <v>17</v>
      </c>
      <c r="C17" s="158">
        <f t="shared" si="0"/>
        <v>33817</v>
      </c>
      <c r="D17" s="159">
        <v>0</v>
      </c>
      <c r="E17" s="160">
        <v>0</v>
      </c>
      <c r="F17" s="159">
        <v>0</v>
      </c>
      <c r="G17" s="160">
        <v>0</v>
      </c>
      <c r="H17" s="159">
        <v>0</v>
      </c>
      <c r="I17" s="160">
        <v>0</v>
      </c>
      <c r="J17" s="159">
        <v>0</v>
      </c>
      <c r="K17" s="160">
        <v>0</v>
      </c>
      <c r="L17" s="161">
        <v>33817</v>
      </c>
      <c r="M17" s="162" t="s">
        <v>18</v>
      </c>
      <c r="N17" s="276"/>
    </row>
    <row r="18" spans="1:14" s="67" customFormat="1" ht="13.9" customHeight="1" thickBot="1">
      <c r="A18" s="274"/>
      <c r="B18" s="157" t="s">
        <v>19</v>
      </c>
      <c r="C18" s="158">
        <f t="shared" si="0"/>
        <v>14334</v>
      </c>
      <c r="D18" s="159">
        <v>0</v>
      </c>
      <c r="E18" s="160">
        <v>0</v>
      </c>
      <c r="F18" s="159">
        <v>0</v>
      </c>
      <c r="G18" s="160">
        <v>0</v>
      </c>
      <c r="H18" s="159">
        <v>0</v>
      </c>
      <c r="I18" s="160">
        <v>0</v>
      </c>
      <c r="J18" s="159">
        <v>0</v>
      </c>
      <c r="K18" s="160">
        <v>0</v>
      </c>
      <c r="L18" s="161">
        <v>14334</v>
      </c>
      <c r="M18" s="162" t="s">
        <v>297</v>
      </c>
      <c r="N18" s="276"/>
    </row>
    <row r="19" spans="1:14" s="67" customFormat="1" ht="13.9" customHeight="1" thickBot="1">
      <c r="A19" s="277" t="s">
        <v>241</v>
      </c>
      <c r="B19" s="111" t="s">
        <v>14</v>
      </c>
      <c r="C19" s="163">
        <f t="shared" si="0"/>
        <v>1</v>
      </c>
      <c r="D19" s="164">
        <v>1</v>
      </c>
      <c r="E19" s="164">
        <v>0</v>
      </c>
      <c r="F19" s="164">
        <v>0</v>
      </c>
      <c r="G19" s="164">
        <v>0</v>
      </c>
      <c r="H19" s="164">
        <v>0</v>
      </c>
      <c r="I19" s="164">
        <v>0</v>
      </c>
      <c r="J19" s="164">
        <v>0</v>
      </c>
      <c r="K19" s="165">
        <v>0</v>
      </c>
      <c r="L19" s="166">
        <v>0</v>
      </c>
      <c r="M19" s="109" t="s">
        <v>15</v>
      </c>
      <c r="N19" s="278" t="s">
        <v>260</v>
      </c>
    </row>
    <row r="20" spans="1:14" s="67" customFormat="1" ht="13.9" customHeight="1" thickBot="1">
      <c r="A20" s="277"/>
      <c r="B20" s="111" t="s">
        <v>17</v>
      </c>
      <c r="C20" s="163">
        <f t="shared" si="0"/>
        <v>50</v>
      </c>
      <c r="D20" s="164">
        <v>50</v>
      </c>
      <c r="E20" s="164">
        <v>0</v>
      </c>
      <c r="F20" s="164">
        <v>0</v>
      </c>
      <c r="G20" s="164">
        <v>0</v>
      </c>
      <c r="H20" s="164">
        <v>0</v>
      </c>
      <c r="I20" s="164">
        <v>0</v>
      </c>
      <c r="J20" s="164">
        <v>0</v>
      </c>
      <c r="K20" s="165">
        <v>0</v>
      </c>
      <c r="L20" s="166">
        <v>0</v>
      </c>
      <c r="M20" s="109" t="s">
        <v>18</v>
      </c>
      <c r="N20" s="278"/>
    </row>
    <row r="21" spans="1:14" s="67" customFormat="1" ht="13.9" customHeight="1" thickBot="1">
      <c r="A21" s="277"/>
      <c r="B21" s="111" t="s">
        <v>19</v>
      </c>
      <c r="C21" s="163">
        <f t="shared" si="0"/>
        <v>50</v>
      </c>
      <c r="D21" s="164">
        <v>50</v>
      </c>
      <c r="E21" s="164">
        <v>0</v>
      </c>
      <c r="F21" s="164">
        <v>0</v>
      </c>
      <c r="G21" s="164">
        <v>0</v>
      </c>
      <c r="H21" s="164">
        <v>0</v>
      </c>
      <c r="I21" s="164">
        <v>0</v>
      </c>
      <c r="J21" s="164">
        <v>0</v>
      </c>
      <c r="K21" s="165">
        <v>0</v>
      </c>
      <c r="L21" s="166">
        <v>0</v>
      </c>
      <c r="M21" s="109" t="s">
        <v>297</v>
      </c>
      <c r="N21" s="278"/>
    </row>
    <row r="22" spans="1:14" s="67" customFormat="1" ht="13.9" customHeight="1" thickBot="1">
      <c r="A22" s="274" t="s">
        <v>22</v>
      </c>
      <c r="B22" s="157" t="s">
        <v>14</v>
      </c>
      <c r="C22" s="158">
        <f t="shared" si="0"/>
        <v>3</v>
      </c>
      <c r="D22" s="159">
        <v>0</v>
      </c>
      <c r="E22" s="160">
        <v>0</v>
      </c>
      <c r="F22" s="159">
        <v>0</v>
      </c>
      <c r="G22" s="160">
        <v>0</v>
      </c>
      <c r="H22" s="159">
        <v>0</v>
      </c>
      <c r="I22" s="160">
        <v>0</v>
      </c>
      <c r="J22" s="159">
        <v>0</v>
      </c>
      <c r="K22" s="160">
        <v>2</v>
      </c>
      <c r="L22" s="161">
        <v>1</v>
      </c>
      <c r="M22" s="162" t="s">
        <v>15</v>
      </c>
      <c r="N22" s="276" t="s">
        <v>23</v>
      </c>
    </row>
    <row r="23" spans="1:14" s="67" customFormat="1" ht="13.9" customHeight="1" thickBot="1">
      <c r="A23" s="274"/>
      <c r="B23" s="157" t="s">
        <v>17</v>
      </c>
      <c r="C23" s="158">
        <f t="shared" si="0"/>
        <v>146892</v>
      </c>
      <c r="D23" s="159">
        <v>0</v>
      </c>
      <c r="E23" s="160">
        <v>0</v>
      </c>
      <c r="F23" s="159">
        <v>0</v>
      </c>
      <c r="G23" s="160">
        <v>0</v>
      </c>
      <c r="H23" s="159">
        <v>0</v>
      </c>
      <c r="I23" s="160">
        <v>0</v>
      </c>
      <c r="J23" s="159">
        <v>0</v>
      </c>
      <c r="K23" s="160">
        <v>98788</v>
      </c>
      <c r="L23" s="161">
        <v>48104</v>
      </c>
      <c r="M23" s="162" t="s">
        <v>18</v>
      </c>
      <c r="N23" s="276"/>
    </row>
    <row r="24" spans="1:14" s="67" customFormat="1" ht="13.9" customHeight="1" thickBot="1">
      <c r="A24" s="274"/>
      <c r="B24" s="157" t="s">
        <v>19</v>
      </c>
      <c r="C24" s="158">
        <f t="shared" si="0"/>
        <v>55378</v>
      </c>
      <c r="D24" s="159">
        <v>0</v>
      </c>
      <c r="E24" s="160">
        <v>0</v>
      </c>
      <c r="F24" s="159">
        <v>0</v>
      </c>
      <c r="G24" s="160">
        <v>0</v>
      </c>
      <c r="H24" s="159">
        <v>0</v>
      </c>
      <c r="I24" s="160">
        <v>0</v>
      </c>
      <c r="J24" s="159">
        <v>0</v>
      </c>
      <c r="K24" s="160">
        <v>37994</v>
      </c>
      <c r="L24" s="161">
        <v>17384</v>
      </c>
      <c r="M24" s="162" t="s">
        <v>297</v>
      </c>
      <c r="N24" s="276"/>
    </row>
    <row r="25" spans="1:14" s="67" customFormat="1" ht="13.9" customHeight="1" thickBot="1">
      <c r="A25" s="277" t="s">
        <v>223</v>
      </c>
      <c r="B25" s="111" t="s">
        <v>14</v>
      </c>
      <c r="C25" s="163">
        <f t="shared" si="0"/>
        <v>1</v>
      </c>
      <c r="D25" s="165">
        <v>1</v>
      </c>
      <c r="E25" s="165">
        <v>0</v>
      </c>
      <c r="F25" s="165">
        <v>0</v>
      </c>
      <c r="G25" s="165">
        <v>0</v>
      </c>
      <c r="H25" s="165">
        <v>0</v>
      </c>
      <c r="I25" s="165">
        <v>0</v>
      </c>
      <c r="J25" s="165">
        <v>0</v>
      </c>
      <c r="K25" s="165">
        <v>0</v>
      </c>
      <c r="L25" s="166">
        <v>0</v>
      </c>
      <c r="M25" s="109" t="s">
        <v>15</v>
      </c>
      <c r="N25" s="278" t="s">
        <v>222</v>
      </c>
    </row>
    <row r="26" spans="1:14" s="67" customFormat="1" ht="13.9" customHeight="1" thickBot="1">
      <c r="A26" s="277"/>
      <c r="B26" s="111" t="s">
        <v>17</v>
      </c>
      <c r="C26" s="163">
        <f t="shared" si="0"/>
        <v>499</v>
      </c>
      <c r="D26" s="165">
        <v>499</v>
      </c>
      <c r="E26" s="165">
        <v>0</v>
      </c>
      <c r="F26" s="165">
        <v>0</v>
      </c>
      <c r="G26" s="165">
        <v>0</v>
      </c>
      <c r="H26" s="165">
        <v>0</v>
      </c>
      <c r="I26" s="165">
        <v>0</v>
      </c>
      <c r="J26" s="165">
        <v>0</v>
      </c>
      <c r="K26" s="165">
        <v>0</v>
      </c>
      <c r="L26" s="166">
        <v>0</v>
      </c>
      <c r="M26" s="109" t="s">
        <v>18</v>
      </c>
      <c r="N26" s="278"/>
    </row>
    <row r="27" spans="1:14" s="67" customFormat="1" ht="13.9" customHeight="1" thickBot="1">
      <c r="A27" s="277"/>
      <c r="B27" s="111" t="s">
        <v>19</v>
      </c>
      <c r="C27" s="163">
        <f t="shared" si="0"/>
        <v>149</v>
      </c>
      <c r="D27" s="165">
        <v>149</v>
      </c>
      <c r="E27" s="165">
        <v>0</v>
      </c>
      <c r="F27" s="165">
        <v>0</v>
      </c>
      <c r="G27" s="165">
        <v>0</v>
      </c>
      <c r="H27" s="165">
        <v>0</v>
      </c>
      <c r="I27" s="165">
        <v>0</v>
      </c>
      <c r="J27" s="165">
        <v>0</v>
      </c>
      <c r="K27" s="165">
        <v>0</v>
      </c>
      <c r="L27" s="166">
        <v>0</v>
      </c>
      <c r="M27" s="109" t="s">
        <v>297</v>
      </c>
      <c r="N27" s="278"/>
    </row>
    <row r="28" spans="1:14" s="67" customFormat="1" ht="13.9" customHeight="1" thickBot="1">
      <c r="A28" s="274" t="s">
        <v>326</v>
      </c>
      <c r="B28" s="157" t="s">
        <v>14</v>
      </c>
      <c r="C28" s="158">
        <f t="shared" si="0"/>
        <v>1</v>
      </c>
      <c r="D28" s="159">
        <v>0</v>
      </c>
      <c r="E28" s="160">
        <v>0</v>
      </c>
      <c r="F28" s="159">
        <v>0</v>
      </c>
      <c r="G28" s="160">
        <v>0</v>
      </c>
      <c r="H28" s="159">
        <v>0</v>
      </c>
      <c r="I28" s="160">
        <v>0</v>
      </c>
      <c r="J28" s="159">
        <v>0</v>
      </c>
      <c r="K28" s="160">
        <v>0</v>
      </c>
      <c r="L28" s="161">
        <v>1</v>
      </c>
      <c r="M28" s="162" t="s">
        <v>15</v>
      </c>
      <c r="N28" s="276" t="s">
        <v>327</v>
      </c>
    </row>
    <row r="29" spans="1:14" s="67" customFormat="1" ht="13.9" customHeight="1" thickBot="1">
      <c r="A29" s="274"/>
      <c r="B29" s="157" t="s">
        <v>17</v>
      </c>
      <c r="C29" s="158">
        <f t="shared" si="0"/>
        <v>27286</v>
      </c>
      <c r="D29" s="159">
        <v>0</v>
      </c>
      <c r="E29" s="160">
        <v>0</v>
      </c>
      <c r="F29" s="159">
        <v>0</v>
      </c>
      <c r="G29" s="160">
        <v>0</v>
      </c>
      <c r="H29" s="159">
        <v>0</v>
      </c>
      <c r="I29" s="160">
        <v>0</v>
      </c>
      <c r="J29" s="159">
        <v>0</v>
      </c>
      <c r="K29" s="160">
        <v>0</v>
      </c>
      <c r="L29" s="161">
        <v>27286</v>
      </c>
      <c r="M29" s="162" t="s">
        <v>18</v>
      </c>
      <c r="N29" s="276"/>
    </row>
    <row r="30" spans="1:14" s="67" customFormat="1" ht="13.9" customHeight="1" thickBot="1">
      <c r="A30" s="274"/>
      <c r="B30" s="157" t="s">
        <v>19</v>
      </c>
      <c r="C30" s="158">
        <f t="shared" si="0"/>
        <v>11023</v>
      </c>
      <c r="D30" s="159">
        <v>0</v>
      </c>
      <c r="E30" s="160">
        <v>0</v>
      </c>
      <c r="F30" s="159">
        <v>0</v>
      </c>
      <c r="G30" s="160">
        <v>0</v>
      </c>
      <c r="H30" s="159">
        <v>0</v>
      </c>
      <c r="I30" s="160">
        <v>0</v>
      </c>
      <c r="J30" s="159">
        <v>0</v>
      </c>
      <c r="K30" s="160">
        <v>0</v>
      </c>
      <c r="L30" s="161">
        <v>11023</v>
      </c>
      <c r="M30" s="162" t="s">
        <v>297</v>
      </c>
      <c r="N30" s="276"/>
    </row>
    <row r="31" spans="1:14" s="67" customFormat="1" ht="13.9" customHeight="1" thickBot="1">
      <c r="A31" s="277" t="s">
        <v>24</v>
      </c>
      <c r="B31" s="111" t="s">
        <v>14</v>
      </c>
      <c r="C31" s="163">
        <f t="shared" si="0"/>
        <v>1</v>
      </c>
      <c r="D31" s="165">
        <v>0</v>
      </c>
      <c r="E31" s="165">
        <v>0</v>
      </c>
      <c r="F31" s="165">
        <v>0</v>
      </c>
      <c r="G31" s="165">
        <v>0</v>
      </c>
      <c r="H31" s="164">
        <v>1</v>
      </c>
      <c r="I31" s="166">
        <v>0</v>
      </c>
      <c r="J31" s="166">
        <v>0</v>
      </c>
      <c r="K31" s="166">
        <v>0</v>
      </c>
      <c r="L31" s="166">
        <v>0</v>
      </c>
      <c r="M31" s="109" t="s">
        <v>15</v>
      </c>
      <c r="N31" s="278" t="s">
        <v>25</v>
      </c>
    </row>
    <row r="32" spans="1:14" s="67" customFormat="1" ht="13.9" customHeight="1" thickBot="1">
      <c r="A32" s="277"/>
      <c r="B32" s="111" t="s">
        <v>17</v>
      </c>
      <c r="C32" s="163">
        <f t="shared" si="0"/>
        <v>25818</v>
      </c>
      <c r="D32" s="165">
        <v>0</v>
      </c>
      <c r="E32" s="165">
        <v>0</v>
      </c>
      <c r="F32" s="165">
        <v>0</v>
      </c>
      <c r="G32" s="165">
        <v>0</v>
      </c>
      <c r="H32" s="164">
        <v>25818</v>
      </c>
      <c r="I32" s="166">
        <v>0</v>
      </c>
      <c r="J32" s="166">
        <v>0</v>
      </c>
      <c r="K32" s="166">
        <v>0</v>
      </c>
      <c r="L32" s="166">
        <v>0</v>
      </c>
      <c r="M32" s="109" t="s">
        <v>18</v>
      </c>
      <c r="N32" s="278"/>
    </row>
    <row r="33" spans="1:14" s="67" customFormat="1" ht="13.9" customHeight="1" thickBot="1">
      <c r="A33" s="277"/>
      <c r="B33" s="111" t="s">
        <v>19</v>
      </c>
      <c r="C33" s="163">
        <f t="shared" si="0"/>
        <v>13271</v>
      </c>
      <c r="D33" s="165">
        <v>0</v>
      </c>
      <c r="E33" s="165">
        <v>0</v>
      </c>
      <c r="F33" s="165">
        <v>0</v>
      </c>
      <c r="G33" s="165">
        <v>0</v>
      </c>
      <c r="H33" s="164">
        <v>13271</v>
      </c>
      <c r="I33" s="166">
        <v>0</v>
      </c>
      <c r="J33" s="166">
        <v>0</v>
      </c>
      <c r="K33" s="166">
        <v>0</v>
      </c>
      <c r="L33" s="166">
        <v>0</v>
      </c>
      <c r="M33" s="109" t="s">
        <v>297</v>
      </c>
      <c r="N33" s="278"/>
    </row>
    <row r="34" spans="1:14" s="67" customFormat="1" ht="13.9" customHeight="1" thickBot="1">
      <c r="A34" s="274" t="s">
        <v>67</v>
      </c>
      <c r="B34" s="157" t="s">
        <v>14</v>
      </c>
      <c r="C34" s="158">
        <f t="shared" si="0"/>
        <v>7</v>
      </c>
      <c r="D34" s="159">
        <v>0</v>
      </c>
      <c r="E34" s="160">
        <v>0</v>
      </c>
      <c r="F34" s="159">
        <v>0</v>
      </c>
      <c r="G34" s="160">
        <v>0</v>
      </c>
      <c r="H34" s="159">
        <v>7</v>
      </c>
      <c r="I34" s="160">
        <v>0</v>
      </c>
      <c r="J34" s="159">
        <v>0</v>
      </c>
      <c r="K34" s="160">
        <v>0</v>
      </c>
      <c r="L34" s="161">
        <v>0</v>
      </c>
      <c r="M34" s="162" t="s">
        <v>15</v>
      </c>
      <c r="N34" s="276" t="s">
        <v>68</v>
      </c>
    </row>
    <row r="35" spans="1:14" s="67" customFormat="1" ht="13.9" customHeight="1" thickBot="1">
      <c r="A35" s="274"/>
      <c r="B35" s="157" t="s">
        <v>17</v>
      </c>
      <c r="C35" s="158">
        <f t="shared" si="0"/>
        <v>221557</v>
      </c>
      <c r="D35" s="159">
        <v>0</v>
      </c>
      <c r="E35" s="160">
        <v>0</v>
      </c>
      <c r="F35" s="159">
        <v>0</v>
      </c>
      <c r="G35" s="160">
        <v>0</v>
      </c>
      <c r="H35" s="159">
        <v>221557</v>
      </c>
      <c r="I35" s="160">
        <v>0</v>
      </c>
      <c r="J35" s="159">
        <v>0</v>
      </c>
      <c r="K35" s="160">
        <v>0</v>
      </c>
      <c r="L35" s="161">
        <v>0</v>
      </c>
      <c r="M35" s="162" t="s">
        <v>18</v>
      </c>
      <c r="N35" s="276"/>
    </row>
    <row r="36" spans="1:14" s="67" customFormat="1" ht="13.9" customHeight="1" thickBot="1">
      <c r="A36" s="274"/>
      <c r="B36" s="157" t="s">
        <v>19</v>
      </c>
      <c r="C36" s="158">
        <f t="shared" si="0"/>
        <v>131941</v>
      </c>
      <c r="D36" s="159">
        <v>0</v>
      </c>
      <c r="E36" s="160">
        <v>0</v>
      </c>
      <c r="F36" s="159">
        <v>0</v>
      </c>
      <c r="G36" s="160">
        <v>0</v>
      </c>
      <c r="H36" s="159">
        <v>131941</v>
      </c>
      <c r="I36" s="160">
        <v>0</v>
      </c>
      <c r="J36" s="159">
        <v>0</v>
      </c>
      <c r="K36" s="160">
        <v>0</v>
      </c>
      <c r="L36" s="161">
        <v>0</v>
      </c>
      <c r="M36" s="162" t="s">
        <v>297</v>
      </c>
      <c r="N36" s="276"/>
    </row>
    <row r="37" spans="1:14" s="67" customFormat="1" ht="13.9" customHeight="1" thickBot="1">
      <c r="A37" s="277" t="s">
        <v>26</v>
      </c>
      <c r="B37" s="111" t="s">
        <v>14</v>
      </c>
      <c r="C37" s="163">
        <f t="shared" si="0"/>
        <v>4</v>
      </c>
      <c r="D37" s="164">
        <v>0</v>
      </c>
      <c r="E37" s="165">
        <v>0</v>
      </c>
      <c r="F37" s="165">
        <v>0</v>
      </c>
      <c r="G37" s="165">
        <v>0</v>
      </c>
      <c r="H37" s="164">
        <v>4</v>
      </c>
      <c r="I37" s="165">
        <v>0</v>
      </c>
      <c r="J37" s="164">
        <v>0</v>
      </c>
      <c r="K37" s="165">
        <v>0</v>
      </c>
      <c r="L37" s="166">
        <v>0</v>
      </c>
      <c r="M37" s="109" t="s">
        <v>15</v>
      </c>
      <c r="N37" s="278" t="s">
        <v>27</v>
      </c>
    </row>
    <row r="38" spans="1:14" s="67" customFormat="1" ht="13.9" customHeight="1" thickBot="1">
      <c r="A38" s="277"/>
      <c r="B38" s="111" t="s">
        <v>17</v>
      </c>
      <c r="C38" s="163">
        <f t="shared" si="0"/>
        <v>110471</v>
      </c>
      <c r="D38" s="164">
        <v>0</v>
      </c>
      <c r="E38" s="165">
        <v>0</v>
      </c>
      <c r="F38" s="165">
        <v>0</v>
      </c>
      <c r="G38" s="165">
        <v>0</v>
      </c>
      <c r="H38" s="164">
        <v>110471</v>
      </c>
      <c r="I38" s="165">
        <v>0</v>
      </c>
      <c r="J38" s="164">
        <v>0</v>
      </c>
      <c r="K38" s="165">
        <v>0</v>
      </c>
      <c r="L38" s="166">
        <v>0</v>
      </c>
      <c r="M38" s="109" t="s">
        <v>18</v>
      </c>
      <c r="N38" s="278"/>
    </row>
    <row r="39" spans="1:14" s="67" customFormat="1" ht="13.9" customHeight="1">
      <c r="A39" s="279"/>
      <c r="B39" s="113" t="s">
        <v>19</v>
      </c>
      <c r="C39" s="213">
        <f t="shared" si="0"/>
        <v>60551</v>
      </c>
      <c r="D39" s="214">
        <v>0</v>
      </c>
      <c r="E39" s="215">
        <v>0</v>
      </c>
      <c r="F39" s="215">
        <v>0</v>
      </c>
      <c r="G39" s="215">
        <v>0</v>
      </c>
      <c r="H39" s="214">
        <v>60551</v>
      </c>
      <c r="I39" s="215">
        <v>0</v>
      </c>
      <c r="J39" s="214">
        <v>0</v>
      </c>
      <c r="K39" s="215">
        <v>0</v>
      </c>
      <c r="L39" s="216">
        <v>0</v>
      </c>
      <c r="M39" s="114" t="s">
        <v>297</v>
      </c>
      <c r="N39" s="280"/>
    </row>
    <row r="40" spans="1:14" s="67" customFormat="1" ht="13.9" customHeight="1" thickBot="1">
      <c r="A40" s="273" t="s">
        <v>28</v>
      </c>
      <c r="B40" s="151" t="s">
        <v>14</v>
      </c>
      <c r="C40" s="152">
        <f t="shared" si="0"/>
        <v>3</v>
      </c>
      <c r="D40" s="153">
        <v>0</v>
      </c>
      <c r="E40" s="154">
        <v>0</v>
      </c>
      <c r="F40" s="153">
        <v>0</v>
      </c>
      <c r="G40" s="154">
        <v>0</v>
      </c>
      <c r="H40" s="153">
        <v>3</v>
      </c>
      <c r="I40" s="153">
        <v>0</v>
      </c>
      <c r="J40" s="153">
        <v>0</v>
      </c>
      <c r="K40" s="154">
        <v>0</v>
      </c>
      <c r="L40" s="155">
        <v>0</v>
      </c>
      <c r="M40" s="156" t="s">
        <v>15</v>
      </c>
      <c r="N40" s="275" t="s">
        <v>29</v>
      </c>
    </row>
    <row r="41" spans="1:14" s="67" customFormat="1" ht="13.9" customHeight="1" thickBot="1">
      <c r="A41" s="274"/>
      <c r="B41" s="157" t="s">
        <v>17</v>
      </c>
      <c r="C41" s="158">
        <f t="shared" si="0"/>
        <v>98949</v>
      </c>
      <c r="D41" s="159">
        <v>0</v>
      </c>
      <c r="E41" s="160">
        <v>0</v>
      </c>
      <c r="F41" s="159">
        <v>0</v>
      </c>
      <c r="G41" s="160">
        <v>0</v>
      </c>
      <c r="H41" s="159">
        <v>98949</v>
      </c>
      <c r="I41" s="159">
        <v>0</v>
      </c>
      <c r="J41" s="159">
        <v>0</v>
      </c>
      <c r="K41" s="160">
        <v>0</v>
      </c>
      <c r="L41" s="161">
        <v>0</v>
      </c>
      <c r="M41" s="162" t="s">
        <v>18</v>
      </c>
      <c r="N41" s="276"/>
    </row>
    <row r="42" spans="1:14" s="67" customFormat="1" ht="13.9" customHeight="1" thickBot="1">
      <c r="A42" s="274"/>
      <c r="B42" s="157" t="s">
        <v>19</v>
      </c>
      <c r="C42" s="158">
        <f t="shared" si="0"/>
        <v>57573</v>
      </c>
      <c r="D42" s="159">
        <v>0</v>
      </c>
      <c r="E42" s="160">
        <v>0</v>
      </c>
      <c r="F42" s="159">
        <v>0</v>
      </c>
      <c r="G42" s="160">
        <v>0</v>
      </c>
      <c r="H42" s="159">
        <v>57573</v>
      </c>
      <c r="I42" s="159">
        <v>0</v>
      </c>
      <c r="J42" s="159">
        <v>0</v>
      </c>
      <c r="K42" s="160">
        <v>0</v>
      </c>
      <c r="L42" s="161">
        <v>0</v>
      </c>
      <c r="M42" s="162" t="s">
        <v>297</v>
      </c>
      <c r="N42" s="276"/>
    </row>
    <row r="43" spans="1:14" s="67" customFormat="1" ht="13.9" customHeight="1" thickBot="1">
      <c r="A43" s="277" t="s">
        <v>30</v>
      </c>
      <c r="B43" s="111" t="s">
        <v>14</v>
      </c>
      <c r="C43" s="163">
        <f t="shared" si="0"/>
        <v>126</v>
      </c>
      <c r="D43" s="165">
        <v>11</v>
      </c>
      <c r="E43" s="165">
        <v>0</v>
      </c>
      <c r="F43" s="165">
        <v>0</v>
      </c>
      <c r="G43" s="165">
        <v>0</v>
      </c>
      <c r="H43" s="164">
        <v>16</v>
      </c>
      <c r="I43" s="166">
        <v>35</v>
      </c>
      <c r="J43" s="166">
        <v>0</v>
      </c>
      <c r="K43" s="166">
        <v>26</v>
      </c>
      <c r="L43" s="166">
        <v>38</v>
      </c>
      <c r="M43" s="109" t="s">
        <v>15</v>
      </c>
      <c r="N43" s="278" t="s">
        <v>31</v>
      </c>
    </row>
    <row r="44" spans="1:14" s="67" customFormat="1" ht="13.9" customHeight="1" thickBot="1">
      <c r="A44" s="277"/>
      <c r="B44" s="111" t="s">
        <v>17</v>
      </c>
      <c r="C44" s="163">
        <f t="shared" si="0"/>
        <v>2528357</v>
      </c>
      <c r="D44" s="165">
        <v>32374</v>
      </c>
      <c r="E44" s="165">
        <v>0</v>
      </c>
      <c r="F44" s="165">
        <v>0</v>
      </c>
      <c r="G44" s="165">
        <v>0</v>
      </c>
      <c r="H44" s="164">
        <v>542508</v>
      </c>
      <c r="I44" s="166">
        <v>827944</v>
      </c>
      <c r="J44" s="166">
        <v>0</v>
      </c>
      <c r="K44" s="166">
        <v>429271</v>
      </c>
      <c r="L44" s="166">
        <v>696260</v>
      </c>
      <c r="M44" s="109" t="s">
        <v>18</v>
      </c>
      <c r="N44" s="278"/>
    </row>
    <row r="45" spans="1:14" s="67" customFormat="1" ht="13.9" customHeight="1" thickBot="1">
      <c r="A45" s="277"/>
      <c r="B45" s="111" t="s">
        <v>19</v>
      </c>
      <c r="C45" s="163">
        <f t="shared" si="0"/>
        <v>1171024</v>
      </c>
      <c r="D45" s="165">
        <v>9820</v>
      </c>
      <c r="E45" s="165">
        <v>0</v>
      </c>
      <c r="F45" s="165">
        <v>0</v>
      </c>
      <c r="G45" s="165">
        <v>0</v>
      </c>
      <c r="H45" s="164">
        <v>315697</v>
      </c>
      <c r="I45" s="166">
        <v>355812</v>
      </c>
      <c r="J45" s="166">
        <v>0</v>
      </c>
      <c r="K45" s="166">
        <v>156704</v>
      </c>
      <c r="L45" s="166">
        <v>332991</v>
      </c>
      <c r="M45" s="109" t="s">
        <v>297</v>
      </c>
      <c r="N45" s="278"/>
    </row>
    <row r="46" spans="1:14" s="67" customFormat="1" ht="13.9" customHeight="1" thickBot="1">
      <c r="A46" s="274" t="s">
        <v>32</v>
      </c>
      <c r="B46" s="157" t="s">
        <v>14</v>
      </c>
      <c r="C46" s="158">
        <f t="shared" si="0"/>
        <v>12</v>
      </c>
      <c r="D46" s="159">
        <v>0</v>
      </c>
      <c r="E46" s="160">
        <v>0</v>
      </c>
      <c r="F46" s="159">
        <v>0</v>
      </c>
      <c r="G46" s="160">
        <v>0</v>
      </c>
      <c r="H46" s="159">
        <v>10</v>
      </c>
      <c r="I46" s="160">
        <v>0</v>
      </c>
      <c r="J46" s="159">
        <v>0</v>
      </c>
      <c r="K46" s="160">
        <v>1</v>
      </c>
      <c r="L46" s="161">
        <v>1</v>
      </c>
      <c r="M46" s="162" t="s">
        <v>15</v>
      </c>
      <c r="N46" s="276" t="s">
        <v>33</v>
      </c>
    </row>
    <row r="47" spans="1:14" s="67" customFormat="1" ht="13.9" customHeight="1" thickBot="1">
      <c r="A47" s="274"/>
      <c r="B47" s="157" t="s">
        <v>17</v>
      </c>
      <c r="C47" s="158">
        <f t="shared" si="0"/>
        <v>343950</v>
      </c>
      <c r="D47" s="159">
        <v>0</v>
      </c>
      <c r="E47" s="160">
        <v>0</v>
      </c>
      <c r="F47" s="159">
        <v>0</v>
      </c>
      <c r="G47" s="160">
        <v>0</v>
      </c>
      <c r="H47" s="159">
        <v>268698</v>
      </c>
      <c r="I47" s="160">
        <v>0</v>
      </c>
      <c r="J47" s="159">
        <v>0</v>
      </c>
      <c r="K47" s="160">
        <v>31534</v>
      </c>
      <c r="L47" s="161">
        <v>43718</v>
      </c>
      <c r="M47" s="162" t="s">
        <v>18</v>
      </c>
      <c r="N47" s="276"/>
    </row>
    <row r="48" spans="1:14" s="67" customFormat="1" ht="13.9" customHeight="1" thickBot="1">
      <c r="A48" s="274"/>
      <c r="B48" s="157" t="s">
        <v>19</v>
      </c>
      <c r="C48" s="158">
        <f t="shared" si="0"/>
        <v>187976</v>
      </c>
      <c r="D48" s="159">
        <v>0</v>
      </c>
      <c r="E48" s="160">
        <v>0</v>
      </c>
      <c r="F48" s="159">
        <v>0</v>
      </c>
      <c r="G48" s="160">
        <v>0</v>
      </c>
      <c r="H48" s="159">
        <v>152514</v>
      </c>
      <c r="I48" s="160">
        <v>0</v>
      </c>
      <c r="J48" s="159">
        <v>0</v>
      </c>
      <c r="K48" s="160">
        <v>13496</v>
      </c>
      <c r="L48" s="161">
        <v>21966</v>
      </c>
      <c r="M48" s="162" t="s">
        <v>297</v>
      </c>
      <c r="N48" s="276"/>
    </row>
    <row r="49" spans="1:14" s="67" customFormat="1" ht="13.9" customHeight="1" thickBot="1">
      <c r="A49" s="277" t="s">
        <v>329</v>
      </c>
      <c r="B49" s="111" t="s">
        <v>14</v>
      </c>
      <c r="C49" s="163">
        <f t="shared" si="0"/>
        <v>6</v>
      </c>
      <c r="D49" s="164">
        <v>0</v>
      </c>
      <c r="E49" s="164">
        <v>0</v>
      </c>
      <c r="F49" s="164">
        <v>0</v>
      </c>
      <c r="G49" s="164">
        <v>0</v>
      </c>
      <c r="H49" s="164">
        <v>3</v>
      </c>
      <c r="I49" s="165">
        <v>0</v>
      </c>
      <c r="J49" s="164">
        <v>0</v>
      </c>
      <c r="K49" s="165">
        <v>0</v>
      </c>
      <c r="L49" s="166">
        <v>3</v>
      </c>
      <c r="M49" s="109" t="s">
        <v>15</v>
      </c>
      <c r="N49" s="278" t="s">
        <v>324</v>
      </c>
    </row>
    <row r="50" spans="1:14" s="67" customFormat="1" ht="13.9" customHeight="1" thickBot="1">
      <c r="A50" s="277"/>
      <c r="B50" s="111" t="s">
        <v>17</v>
      </c>
      <c r="C50" s="163">
        <f t="shared" si="0"/>
        <v>120222</v>
      </c>
      <c r="D50" s="164">
        <v>0</v>
      </c>
      <c r="E50" s="164">
        <v>0</v>
      </c>
      <c r="F50" s="164">
        <v>0</v>
      </c>
      <c r="G50" s="164">
        <v>0</v>
      </c>
      <c r="H50" s="164">
        <v>85106</v>
      </c>
      <c r="I50" s="165">
        <v>0</v>
      </c>
      <c r="J50" s="164">
        <v>0</v>
      </c>
      <c r="K50" s="165">
        <v>0</v>
      </c>
      <c r="L50" s="166">
        <v>35116</v>
      </c>
      <c r="M50" s="109" t="s">
        <v>18</v>
      </c>
      <c r="N50" s="278"/>
    </row>
    <row r="51" spans="1:14" s="67" customFormat="1" ht="13.9" customHeight="1" thickBot="1">
      <c r="A51" s="277"/>
      <c r="B51" s="111" t="s">
        <v>19</v>
      </c>
      <c r="C51" s="163">
        <f t="shared" si="0"/>
        <v>64422</v>
      </c>
      <c r="D51" s="164">
        <v>0</v>
      </c>
      <c r="E51" s="164">
        <v>0</v>
      </c>
      <c r="F51" s="164">
        <v>0</v>
      </c>
      <c r="G51" s="164">
        <v>0</v>
      </c>
      <c r="H51" s="164">
        <v>46224</v>
      </c>
      <c r="I51" s="165">
        <v>0</v>
      </c>
      <c r="J51" s="164">
        <v>0</v>
      </c>
      <c r="K51" s="165">
        <v>0</v>
      </c>
      <c r="L51" s="166">
        <v>18198</v>
      </c>
      <c r="M51" s="109" t="s">
        <v>297</v>
      </c>
      <c r="N51" s="278"/>
    </row>
    <row r="52" spans="1:14" s="67" customFormat="1" ht="13.9" customHeight="1" thickBot="1">
      <c r="A52" s="274" t="s">
        <v>34</v>
      </c>
      <c r="B52" s="157" t="s">
        <v>14</v>
      </c>
      <c r="C52" s="158">
        <f t="shared" si="0"/>
        <v>13</v>
      </c>
      <c r="D52" s="159">
        <v>2</v>
      </c>
      <c r="E52" s="159">
        <v>0</v>
      </c>
      <c r="F52" s="159">
        <v>0</v>
      </c>
      <c r="G52" s="159">
        <v>0</v>
      </c>
      <c r="H52" s="159">
        <v>10</v>
      </c>
      <c r="I52" s="160">
        <v>0</v>
      </c>
      <c r="J52" s="159">
        <v>0</v>
      </c>
      <c r="K52" s="160">
        <v>0</v>
      </c>
      <c r="L52" s="161">
        <v>1</v>
      </c>
      <c r="M52" s="162" t="s">
        <v>15</v>
      </c>
      <c r="N52" s="276" t="s">
        <v>35</v>
      </c>
    </row>
    <row r="53" spans="1:14" s="67" customFormat="1" ht="13.9" customHeight="1" thickBot="1">
      <c r="A53" s="274"/>
      <c r="B53" s="157" t="s">
        <v>17</v>
      </c>
      <c r="C53" s="158">
        <f t="shared" si="0"/>
        <v>302975</v>
      </c>
      <c r="D53" s="159">
        <v>3358</v>
      </c>
      <c r="E53" s="159">
        <v>0</v>
      </c>
      <c r="F53" s="159">
        <v>0</v>
      </c>
      <c r="G53" s="159">
        <v>0</v>
      </c>
      <c r="H53" s="159">
        <v>291087</v>
      </c>
      <c r="I53" s="160">
        <v>0</v>
      </c>
      <c r="J53" s="159">
        <v>0</v>
      </c>
      <c r="K53" s="160">
        <v>0</v>
      </c>
      <c r="L53" s="161">
        <v>8530</v>
      </c>
      <c r="M53" s="162" t="s">
        <v>18</v>
      </c>
      <c r="N53" s="276"/>
    </row>
    <row r="54" spans="1:14" s="67" customFormat="1" ht="13.9" customHeight="1" thickBot="1">
      <c r="A54" s="274"/>
      <c r="B54" s="157" t="s">
        <v>19</v>
      </c>
      <c r="C54" s="158">
        <f t="shared" si="0"/>
        <v>177777</v>
      </c>
      <c r="D54" s="159">
        <v>1006</v>
      </c>
      <c r="E54" s="159">
        <v>0</v>
      </c>
      <c r="F54" s="159">
        <v>0</v>
      </c>
      <c r="G54" s="159">
        <v>0</v>
      </c>
      <c r="H54" s="159">
        <v>172654</v>
      </c>
      <c r="I54" s="160">
        <v>0</v>
      </c>
      <c r="J54" s="159">
        <v>0</v>
      </c>
      <c r="K54" s="160">
        <v>0</v>
      </c>
      <c r="L54" s="161">
        <v>4117</v>
      </c>
      <c r="M54" s="162" t="s">
        <v>297</v>
      </c>
      <c r="N54" s="276"/>
    </row>
    <row r="55" spans="1:14" s="67" customFormat="1" ht="13.9" customHeight="1" thickBot="1">
      <c r="A55" s="277" t="s">
        <v>36</v>
      </c>
      <c r="B55" s="111" t="s">
        <v>14</v>
      </c>
      <c r="C55" s="163">
        <f t="shared" si="0"/>
        <v>5</v>
      </c>
      <c r="D55" s="164">
        <v>3</v>
      </c>
      <c r="E55" s="164">
        <v>0</v>
      </c>
      <c r="F55" s="164">
        <v>0</v>
      </c>
      <c r="G55" s="164">
        <v>0</v>
      </c>
      <c r="H55" s="164">
        <v>1</v>
      </c>
      <c r="I55" s="164">
        <v>0</v>
      </c>
      <c r="J55" s="164">
        <v>0</v>
      </c>
      <c r="K55" s="165">
        <v>0</v>
      </c>
      <c r="L55" s="166">
        <v>1</v>
      </c>
      <c r="M55" s="109" t="s">
        <v>15</v>
      </c>
      <c r="N55" s="278" t="s">
        <v>37</v>
      </c>
    </row>
    <row r="56" spans="1:14" s="67" customFormat="1" ht="13.9" customHeight="1" thickBot="1">
      <c r="A56" s="277"/>
      <c r="B56" s="111" t="s">
        <v>17</v>
      </c>
      <c r="C56" s="163">
        <f t="shared" si="0"/>
        <v>23471</v>
      </c>
      <c r="D56" s="164">
        <v>3870</v>
      </c>
      <c r="E56" s="164">
        <v>0</v>
      </c>
      <c r="F56" s="164">
        <v>0</v>
      </c>
      <c r="G56" s="164">
        <v>0</v>
      </c>
      <c r="H56" s="164">
        <v>18311</v>
      </c>
      <c r="I56" s="164">
        <v>0</v>
      </c>
      <c r="J56" s="164">
        <v>0</v>
      </c>
      <c r="K56" s="165">
        <v>0</v>
      </c>
      <c r="L56" s="166">
        <v>1290</v>
      </c>
      <c r="M56" s="109" t="s">
        <v>18</v>
      </c>
      <c r="N56" s="278"/>
    </row>
    <row r="57" spans="1:14" s="67" customFormat="1" ht="13.9" customHeight="1" thickBot="1">
      <c r="A57" s="277"/>
      <c r="B57" s="111" t="s">
        <v>19</v>
      </c>
      <c r="C57" s="163">
        <f t="shared" si="0"/>
        <v>10518</v>
      </c>
      <c r="D57" s="164">
        <v>1161</v>
      </c>
      <c r="E57" s="164">
        <v>0</v>
      </c>
      <c r="F57" s="164">
        <v>0</v>
      </c>
      <c r="G57" s="164">
        <v>0</v>
      </c>
      <c r="H57" s="164">
        <v>8970</v>
      </c>
      <c r="I57" s="164">
        <v>0</v>
      </c>
      <c r="J57" s="164">
        <v>0</v>
      </c>
      <c r="K57" s="165">
        <v>0</v>
      </c>
      <c r="L57" s="166">
        <v>387</v>
      </c>
      <c r="M57" s="109" t="s">
        <v>297</v>
      </c>
      <c r="N57" s="278"/>
    </row>
    <row r="58" spans="1:14" s="67" customFormat="1" ht="13.9" customHeight="1" thickBot="1">
      <c r="A58" s="274" t="s">
        <v>38</v>
      </c>
      <c r="B58" s="157" t="s">
        <v>14</v>
      </c>
      <c r="C58" s="158">
        <f t="shared" si="0"/>
        <v>9</v>
      </c>
      <c r="D58" s="159">
        <v>0</v>
      </c>
      <c r="E58" s="159">
        <v>0</v>
      </c>
      <c r="F58" s="159">
        <v>0</v>
      </c>
      <c r="G58" s="159">
        <v>0</v>
      </c>
      <c r="H58" s="159">
        <v>0</v>
      </c>
      <c r="I58" s="159">
        <v>0</v>
      </c>
      <c r="J58" s="159">
        <v>0</v>
      </c>
      <c r="K58" s="160">
        <v>3</v>
      </c>
      <c r="L58" s="161">
        <v>6</v>
      </c>
      <c r="M58" s="162" t="s">
        <v>15</v>
      </c>
      <c r="N58" s="276" t="s">
        <v>39</v>
      </c>
    </row>
    <row r="59" spans="1:14" s="67" customFormat="1" ht="13.9" customHeight="1" thickBot="1">
      <c r="A59" s="274"/>
      <c r="B59" s="157" t="s">
        <v>17</v>
      </c>
      <c r="C59" s="158">
        <f t="shared" si="0"/>
        <v>229606</v>
      </c>
      <c r="D59" s="159">
        <v>0</v>
      </c>
      <c r="E59" s="159">
        <v>0</v>
      </c>
      <c r="F59" s="159">
        <v>0</v>
      </c>
      <c r="G59" s="159">
        <v>0</v>
      </c>
      <c r="H59" s="159">
        <v>0</v>
      </c>
      <c r="I59" s="159">
        <v>0</v>
      </c>
      <c r="J59" s="159">
        <v>0</v>
      </c>
      <c r="K59" s="160">
        <v>28708</v>
      </c>
      <c r="L59" s="161">
        <v>200898</v>
      </c>
      <c r="M59" s="162" t="s">
        <v>18</v>
      </c>
      <c r="N59" s="276"/>
    </row>
    <row r="60" spans="1:14" s="67" customFormat="1" ht="13.9" customHeight="1" thickBot="1">
      <c r="A60" s="274"/>
      <c r="B60" s="157" t="s">
        <v>19</v>
      </c>
      <c r="C60" s="158">
        <f>SUM(D60:L60)</f>
        <v>143726</v>
      </c>
      <c r="D60" s="159">
        <v>0</v>
      </c>
      <c r="E60" s="159">
        <v>0</v>
      </c>
      <c r="F60" s="159">
        <v>0</v>
      </c>
      <c r="G60" s="159">
        <v>0</v>
      </c>
      <c r="H60" s="159">
        <v>0</v>
      </c>
      <c r="I60" s="159">
        <v>0</v>
      </c>
      <c r="J60" s="159">
        <v>0</v>
      </c>
      <c r="K60" s="160">
        <v>13758</v>
      </c>
      <c r="L60" s="161">
        <v>129968</v>
      </c>
      <c r="M60" s="162" t="s">
        <v>297</v>
      </c>
      <c r="N60" s="276"/>
    </row>
    <row r="61" spans="1:14" s="67" customFormat="1" ht="13.9" customHeight="1" thickBot="1">
      <c r="A61" s="277" t="s">
        <v>69</v>
      </c>
      <c r="B61" s="111" t="s">
        <v>14</v>
      </c>
      <c r="C61" s="163">
        <f t="shared" si="0"/>
        <v>19</v>
      </c>
      <c r="D61" s="164">
        <v>2</v>
      </c>
      <c r="E61" s="164">
        <v>0</v>
      </c>
      <c r="F61" s="164">
        <v>0</v>
      </c>
      <c r="G61" s="164">
        <v>0</v>
      </c>
      <c r="H61" s="164">
        <v>10</v>
      </c>
      <c r="I61" s="165">
        <v>0</v>
      </c>
      <c r="J61" s="166">
        <v>0</v>
      </c>
      <c r="K61" s="166">
        <v>1</v>
      </c>
      <c r="L61" s="166">
        <v>6</v>
      </c>
      <c r="M61" s="109" t="s">
        <v>15</v>
      </c>
      <c r="N61" s="278" t="s">
        <v>337</v>
      </c>
    </row>
    <row r="62" spans="1:14" s="67" customFormat="1" ht="13.9" customHeight="1" thickBot="1">
      <c r="A62" s="277"/>
      <c r="B62" s="111" t="s">
        <v>17</v>
      </c>
      <c r="C62" s="163">
        <f t="shared" si="0"/>
        <v>543878</v>
      </c>
      <c r="D62" s="164">
        <v>5351</v>
      </c>
      <c r="E62" s="164">
        <v>0</v>
      </c>
      <c r="F62" s="164">
        <v>0</v>
      </c>
      <c r="G62" s="164">
        <v>0</v>
      </c>
      <c r="H62" s="164">
        <v>235129</v>
      </c>
      <c r="I62" s="165">
        <v>0</v>
      </c>
      <c r="J62" s="166">
        <v>0</v>
      </c>
      <c r="K62" s="166">
        <v>45811</v>
      </c>
      <c r="L62" s="166">
        <v>257587</v>
      </c>
      <c r="M62" s="109" t="s">
        <v>18</v>
      </c>
      <c r="N62" s="278"/>
    </row>
    <row r="63" spans="1:14" s="67" customFormat="1" ht="13.9" customHeight="1" thickBot="1">
      <c r="A63" s="277"/>
      <c r="B63" s="111" t="s">
        <v>19</v>
      </c>
      <c r="C63" s="163">
        <f t="shared" si="0"/>
        <v>271772</v>
      </c>
      <c r="D63" s="164">
        <v>1658</v>
      </c>
      <c r="E63" s="164">
        <v>0</v>
      </c>
      <c r="F63" s="164">
        <v>0</v>
      </c>
      <c r="G63" s="164">
        <v>0</v>
      </c>
      <c r="H63" s="164">
        <v>124710</v>
      </c>
      <c r="I63" s="165">
        <v>0</v>
      </c>
      <c r="J63" s="166">
        <v>0</v>
      </c>
      <c r="K63" s="166">
        <v>13744</v>
      </c>
      <c r="L63" s="166">
        <v>131660</v>
      </c>
      <c r="M63" s="109" t="s">
        <v>297</v>
      </c>
      <c r="N63" s="278"/>
    </row>
    <row r="64" spans="1:14" s="67" customFormat="1" ht="13.9" customHeight="1" thickBot="1">
      <c r="A64" s="274" t="s">
        <v>42</v>
      </c>
      <c r="B64" s="157" t="s">
        <v>14</v>
      </c>
      <c r="C64" s="158">
        <f t="shared" si="0"/>
        <v>53</v>
      </c>
      <c r="D64" s="159">
        <v>1</v>
      </c>
      <c r="E64" s="159">
        <v>0</v>
      </c>
      <c r="F64" s="159">
        <v>0</v>
      </c>
      <c r="G64" s="159">
        <v>0</v>
      </c>
      <c r="H64" s="159">
        <v>18</v>
      </c>
      <c r="I64" s="160">
        <v>0</v>
      </c>
      <c r="J64" s="159">
        <v>2</v>
      </c>
      <c r="K64" s="160">
        <v>13</v>
      </c>
      <c r="L64" s="161">
        <v>19</v>
      </c>
      <c r="M64" s="162" t="s">
        <v>15</v>
      </c>
      <c r="N64" s="276" t="s">
        <v>43</v>
      </c>
    </row>
    <row r="65" spans="1:14" s="67" customFormat="1" ht="13.9" customHeight="1" thickBot="1">
      <c r="A65" s="274"/>
      <c r="B65" s="157" t="s">
        <v>17</v>
      </c>
      <c r="C65" s="158">
        <f t="shared" si="0"/>
        <v>1842371</v>
      </c>
      <c r="D65" s="159">
        <v>22726</v>
      </c>
      <c r="E65" s="159">
        <v>0</v>
      </c>
      <c r="F65" s="159">
        <v>0</v>
      </c>
      <c r="G65" s="159">
        <v>0</v>
      </c>
      <c r="H65" s="159">
        <v>503622</v>
      </c>
      <c r="I65" s="160">
        <v>0</v>
      </c>
      <c r="J65" s="159">
        <v>43349</v>
      </c>
      <c r="K65" s="160">
        <v>547969</v>
      </c>
      <c r="L65" s="161">
        <v>724705</v>
      </c>
      <c r="M65" s="162" t="s">
        <v>18</v>
      </c>
      <c r="N65" s="276"/>
    </row>
    <row r="66" spans="1:14" s="67" customFormat="1" ht="13.9" customHeight="1" thickBot="1">
      <c r="A66" s="274"/>
      <c r="B66" s="157" t="s">
        <v>19</v>
      </c>
      <c r="C66" s="158">
        <f t="shared" si="0"/>
        <v>986369</v>
      </c>
      <c r="D66" s="159">
        <v>12338</v>
      </c>
      <c r="E66" s="159">
        <v>0</v>
      </c>
      <c r="F66" s="159">
        <v>0</v>
      </c>
      <c r="G66" s="159">
        <v>0</v>
      </c>
      <c r="H66" s="159">
        <v>286594</v>
      </c>
      <c r="I66" s="160">
        <v>0</v>
      </c>
      <c r="J66" s="159">
        <v>21860</v>
      </c>
      <c r="K66" s="160">
        <v>275034</v>
      </c>
      <c r="L66" s="161">
        <v>390543</v>
      </c>
      <c r="M66" s="162" t="s">
        <v>297</v>
      </c>
      <c r="N66" s="276"/>
    </row>
    <row r="67" spans="1:14" s="67" customFormat="1" ht="13.9" customHeight="1" thickBot="1">
      <c r="A67" s="277" t="s">
        <v>44</v>
      </c>
      <c r="B67" s="111" t="s">
        <v>14</v>
      </c>
      <c r="C67" s="163">
        <f t="shared" si="0"/>
        <v>14</v>
      </c>
      <c r="D67" s="164">
        <v>0</v>
      </c>
      <c r="E67" s="164">
        <v>0</v>
      </c>
      <c r="F67" s="164">
        <v>0</v>
      </c>
      <c r="G67" s="164">
        <v>0</v>
      </c>
      <c r="H67" s="164">
        <v>0</v>
      </c>
      <c r="I67" s="165">
        <v>0</v>
      </c>
      <c r="J67" s="164">
        <v>0</v>
      </c>
      <c r="K67" s="165">
        <v>11</v>
      </c>
      <c r="L67" s="166">
        <v>3</v>
      </c>
      <c r="M67" s="109" t="s">
        <v>15</v>
      </c>
      <c r="N67" s="278" t="s">
        <v>45</v>
      </c>
    </row>
    <row r="68" spans="1:14" s="67" customFormat="1" ht="13.9" customHeight="1" thickBot="1">
      <c r="A68" s="277"/>
      <c r="B68" s="111" t="s">
        <v>17</v>
      </c>
      <c r="C68" s="163">
        <f t="shared" si="0"/>
        <v>2246870</v>
      </c>
      <c r="D68" s="164">
        <v>0</v>
      </c>
      <c r="E68" s="164">
        <v>0</v>
      </c>
      <c r="F68" s="164">
        <v>0</v>
      </c>
      <c r="G68" s="164">
        <v>0</v>
      </c>
      <c r="H68" s="164">
        <v>0</v>
      </c>
      <c r="I68" s="165">
        <v>0</v>
      </c>
      <c r="J68" s="164">
        <v>0</v>
      </c>
      <c r="K68" s="165">
        <v>1766725</v>
      </c>
      <c r="L68" s="166">
        <v>480145</v>
      </c>
      <c r="M68" s="109" t="s">
        <v>18</v>
      </c>
      <c r="N68" s="278"/>
    </row>
    <row r="69" spans="1:14" s="67" customFormat="1" ht="13.9" customHeight="1">
      <c r="A69" s="279"/>
      <c r="B69" s="113" t="s">
        <v>19</v>
      </c>
      <c r="C69" s="213">
        <f t="shared" si="0"/>
        <v>1427570</v>
      </c>
      <c r="D69" s="214">
        <v>0</v>
      </c>
      <c r="E69" s="214">
        <v>0</v>
      </c>
      <c r="F69" s="214">
        <v>0</v>
      </c>
      <c r="G69" s="214">
        <v>0</v>
      </c>
      <c r="H69" s="214">
        <v>0</v>
      </c>
      <c r="I69" s="215">
        <v>0</v>
      </c>
      <c r="J69" s="214">
        <v>0</v>
      </c>
      <c r="K69" s="215">
        <v>1118660</v>
      </c>
      <c r="L69" s="216">
        <v>308910</v>
      </c>
      <c r="M69" s="114" t="s">
        <v>297</v>
      </c>
      <c r="N69" s="280"/>
    </row>
    <row r="70" spans="1:14" s="67" customFormat="1" ht="13.9" customHeight="1" thickBot="1">
      <c r="A70" s="273" t="s">
        <v>335</v>
      </c>
      <c r="B70" s="151" t="s">
        <v>14</v>
      </c>
      <c r="C70" s="152">
        <f t="shared" si="0"/>
        <v>2</v>
      </c>
      <c r="D70" s="153">
        <v>0</v>
      </c>
      <c r="E70" s="154">
        <v>0</v>
      </c>
      <c r="F70" s="153">
        <v>0</v>
      </c>
      <c r="G70" s="154">
        <v>0</v>
      </c>
      <c r="H70" s="153">
        <v>2</v>
      </c>
      <c r="I70" s="154">
        <v>0</v>
      </c>
      <c r="J70" s="153">
        <v>0</v>
      </c>
      <c r="K70" s="154">
        <v>0</v>
      </c>
      <c r="L70" s="155">
        <v>0</v>
      </c>
      <c r="M70" s="156" t="s">
        <v>15</v>
      </c>
      <c r="N70" s="275" t="s">
        <v>338</v>
      </c>
    </row>
    <row r="71" spans="1:14" s="67" customFormat="1" ht="13.9" customHeight="1" thickBot="1">
      <c r="A71" s="274"/>
      <c r="B71" s="157" t="s">
        <v>17</v>
      </c>
      <c r="C71" s="158">
        <f t="shared" si="0"/>
        <v>64594</v>
      </c>
      <c r="D71" s="159">
        <v>0</v>
      </c>
      <c r="E71" s="160">
        <v>0</v>
      </c>
      <c r="F71" s="159">
        <v>0</v>
      </c>
      <c r="G71" s="160">
        <v>0</v>
      </c>
      <c r="H71" s="159">
        <v>64594</v>
      </c>
      <c r="I71" s="160">
        <v>0</v>
      </c>
      <c r="J71" s="159">
        <v>0</v>
      </c>
      <c r="K71" s="160">
        <v>0</v>
      </c>
      <c r="L71" s="161">
        <v>0</v>
      </c>
      <c r="M71" s="162" t="s">
        <v>18</v>
      </c>
      <c r="N71" s="276"/>
    </row>
    <row r="72" spans="1:14" s="67" customFormat="1" ht="13.9" customHeight="1" thickBot="1">
      <c r="A72" s="274"/>
      <c r="B72" s="157" t="s">
        <v>19</v>
      </c>
      <c r="C72" s="158">
        <f t="shared" si="0"/>
        <v>38916</v>
      </c>
      <c r="D72" s="159">
        <v>0</v>
      </c>
      <c r="E72" s="160">
        <v>0</v>
      </c>
      <c r="F72" s="159">
        <v>0</v>
      </c>
      <c r="G72" s="160">
        <v>0</v>
      </c>
      <c r="H72" s="159">
        <v>38916</v>
      </c>
      <c r="I72" s="160">
        <v>0</v>
      </c>
      <c r="J72" s="159">
        <v>0</v>
      </c>
      <c r="K72" s="160">
        <v>0</v>
      </c>
      <c r="L72" s="161">
        <v>0</v>
      </c>
      <c r="M72" s="162" t="s">
        <v>297</v>
      </c>
      <c r="N72" s="276"/>
    </row>
    <row r="73" spans="1:14" s="67" customFormat="1" ht="13.9" customHeight="1" thickBot="1">
      <c r="A73" s="277" t="s">
        <v>46</v>
      </c>
      <c r="B73" s="111" t="s">
        <v>14</v>
      </c>
      <c r="C73" s="163">
        <f t="shared" si="0"/>
        <v>139</v>
      </c>
      <c r="D73" s="164">
        <v>3</v>
      </c>
      <c r="E73" s="164">
        <v>0</v>
      </c>
      <c r="F73" s="164">
        <v>0</v>
      </c>
      <c r="G73" s="164">
        <v>0</v>
      </c>
      <c r="H73" s="164">
        <v>54</v>
      </c>
      <c r="I73" s="165">
        <v>1</v>
      </c>
      <c r="J73" s="165">
        <v>3</v>
      </c>
      <c r="K73" s="165">
        <v>34</v>
      </c>
      <c r="L73" s="166">
        <v>44</v>
      </c>
      <c r="M73" s="109" t="s">
        <v>15</v>
      </c>
      <c r="N73" s="278" t="s">
        <v>47</v>
      </c>
    </row>
    <row r="74" spans="1:14" s="67" customFormat="1" ht="13.9" customHeight="1" thickBot="1">
      <c r="A74" s="277"/>
      <c r="B74" s="111" t="s">
        <v>17</v>
      </c>
      <c r="C74" s="163">
        <f t="shared" si="0"/>
        <v>4305352</v>
      </c>
      <c r="D74" s="164">
        <v>8287</v>
      </c>
      <c r="E74" s="164">
        <v>0</v>
      </c>
      <c r="F74" s="164">
        <v>0</v>
      </c>
      <c r="G74" s="164">
        <v>0</v>
      </c>
      <c r="H74" s="164">
        <v>1822979</v>
      </c>
      <c r="I74" s="165">
        <v>28927</v>
      </c>
      <c r="J74" s="165">
        <v>30857</v>
      </c>
      <c r="K74" s="165">
        <v>563748</v>
      </c>
      <c r="L74" s="166">
        <v>1850554</v>
      </c>
      <c r="M74" s="109" t="s">
        <v>18</v>
      </c>
      <c r="N74" s="278"/>
    </row>
    <row r="75" spans="1:14" s="67" customFormat="1" ht="13.9" customHeight="1" thickBot="1">
      <c r="A75" s="277"/>
      <c r="B75" s="111" t="s">
        <v>19</v>
      </c>
      <c r="C75" s="163">
        <f t="shared" ref="C75:C138" si="1">SUM(D75:L75)</f>
        <v>2286826</v>
      </c>
      <c r="D75" s="164">
        <v>2484</v>
      </c>
      <c r="E75" s="164">
        <v>0</v>
      </c>
      <c r="F75" s="164">
        <v>0</v>
      </c>
      <c r="G75" s="164">
        <v>0</v>
      </c>
      <c r="H75" s="164">
        <v>1054800</v>
      </c>
      <c r="I75" s="165">
        <v>15033</v>
      </c>
      <c r="J75" s="165">
        <v>12917</v>
      </c>
      <c r="K75" s="165">
        <v>246106</v>
      </c>
      <c r="L75" s="166">
        <v>955486</v>
      </c>
      <c r="M75" s="109" t="s">
        <v>297</v>
      </c>
      <c r="N75" s="278"/>
    </row>
    <row r="76" spans="1:14" s="67" customFormat="1" ht="13.9" customHeight="1" thickBot="1">
      <c r="A76" s="274" t="s">
        <v>221</v>
      </c>
      <c r="B76" s="157" t="s">
        <v>14</v>
      </c>
      <c r="C76" s="158">
        <f t="shared" si="1"/>
        <v>3</v>
      </c>
      <c r="D76" s="160">
        <v>0</v>
      </c>
      <c r="E76" s="160">
        <v>0</v>
      </c>
      <c r="F76" s="160">
        <v>0</v>
      </c>
      <c r="G76" s="160">
        <v>0</v>
      </c>
      <c r="H76" s="160">
        <v>0</v>
      </c>
      <c r="I76" s="160">
        <v>0</v>
      </c>
      <c r="J76" s="159">
        <v>0</v>
      </c>
      <c r="K76" s="160">
        <v>0</v>
      </c>
      <c r="L76" s="161">
        <v>3</v>
      </c>
      <c r="M76" s="162" t="s">
        <v>15</v>
      </c>
      <c r="N76" s="276" t="s">
        <v>220</v>
      </c>
    </row>
    <row r="77" spans="1:14" s="67" customFormat="1" ht="13.9" customHeight="1" thickBot="1">
      <c r="A77" s="274"/>
      <c r="B77" s="157" t="s">
        <v>17</v>
      </c>
      <c r="C77" s="158">
        <f t="shared" si="1"/>
        <v>69372</v>
      </c>
      <c r="D77" s="160">
        <v>0</v>
      </c>
      <c r="E77" s="160">
        <v>0</v>
      </c>
      <c r="F77" s="160">
        <v>0</v>
      </c>
      <c r="G77" s="160">
        <v>0</v>
      </c>
      <c r="H77" s="160">
        <v>0</v>
      </c>
      <c r="I77" s="160">
        <v>0</v>
      </c>
      <c r="J77" s="159">
        <v>0</v>
      </c>
      <c r="K77" s="160">
        <v>0</v>
      </c>
      <c r="L77" s="161">
        <v>69372</v>
      </c>
      <c r="M77" s="162" t="s">
        <v>18</v>
      </c>
      <c r="N77" s="276"/>
    </row>
    <row r="78" spans="1:14" s="67" customFormat="1" ht="13.9" customHeight="1" thickBot="1">
      <c r="A78" s="274"/>
      <c r="B78" s="157" t="s">
        <v>19</v>
      </c>
      <c r="C78" s="158">
        <f t="shared" si="1"/>
        <v>28455</v>
      </c>
      <c r="D78" s="160">
        <v>0</v>
      </c>
      <c r="E78" s="160">
        <v>0</v>
      </c>
      <c r="F78" s="160">
        <v>0</v>
      </c>
      <c r="G78" s="160">
        <v>0</v>
      </c>
      <c r="H78" s="160">
        <v>0</v>
      </c>
      <c r="I78" s="160">
        <v>0</v>
      </c>
      <c r="J78" s="159">
        <v>0</v>
      </c>
      <c r="K78" s="160">
        <v>0</v>
      </c>
      <c r="L78" s="161">
        <v>28455</v>
      </c>
      <c r="M78" s="162" t="s">
        <v>297</v>
      </c>
      <c r="N78" s="276"/>
    </row>
    <row r="79" spans="1:14" s="67" customFormat="1" ht="13.9" customHeight="1" thickBot="1">
      <c r="A79" s="277" t="s">
        <v>50</v>
      </c>
      <c r="B79" s="111" t="s">
        <v>14</v>
      </c>
      <c r="C79" s="163">
        <f t="shared" si="1"/>
        <v>4</v>
      </c>
      <c r="D79" s="164">
        <v>0</v>
      </c>
      <c r="E79" s="164">
        <v>0</v>
      </c>
      <c r="F79" s="164">
        <v>0</v>
      </c>
      <c r="G79" s="164">
        <v>0</v>
      </c>
      <c r="H79" s="164">
        <v>0</v>
      </c>
      <c r="I79" s="165">
        <v>0</v>
      </c>
      <c r="J79" s="166">
        <v>0</v>
      </c>
      <c r="K79" s="166">
        <v>2</v>
      </c>
      <c r="L79" s="166">
        <v>2</v>
      </c>
      <c r="M79" s="109" t="s">
        <v>15</v>
      </c>
      <c r="N79" s="278" t="s">
        <v>51</v>
      </c>
    </row>
    <row r="80" spans="1:14" s="67" customFormat="1" ht="13.9" customHeight="1" thickBot="1">
      <c r="A80" s="277"/>
      <c r="B80" s="111" t="s">
        <v>17</v>
      </c>
      <c r="C80" s="163">
        <f t="shared" si="1"/>
        <v>58852</v>
      </c>
      <c r="D80" s="164">
        <v>0</v>
      </c>
      <c r="E80" s="164">
        <v>0</v>
      </c>
      <c r="F80" s="164">
        <v>0</v>
      </c>
      <c r="G80" s="164">
        <v>0</v>
      </c>
      <c r="H80" s="164">
        <v>0</v>
      </c>
      <c r="I80" s="165">
        <v>0</v>
      </c>
      <c r="J80" s="166">
        <v>0</v>
      </c>
      <c r="K80" s="166">
        <v>19470</v>
      </c>
      <c r="L80" s="166">
        <v>39382</v>
      </c>
      <c r="M80" s="109" t="s">
        <v>18</v>
      </c>
      <c r="N80" s="278"/>
    </row>
    <row r="81" spans="1:14" s="67" customFormat="1" ht="13.9" customHeight="1" thickBot="1">
      <c r="A81" s="277"/>
      <c r="B81" s="111" t="s">
        <v>19</v>
      </c>
      <c r="C81" s="163">
        <f t="shared" si="1"/>
        <v>23279</v>
      </c>
      <c r="D81" s="164">
        <v>0</v>
      </c>
      <c r="E81" s="164">
        <v>0</v>
      </c>
      <c r="F81" s="164">
        <v>0</v>
      </c>
      <c r="G81" s="164">
        <v>0</v>
      </c>
      <c r="H81" s="164">
        <v>0</v>
      </c>
      <c r="I81" s="165">
        <v>0</v>
      </c>
      <c r="J81" s="166">
        <v>0</v>
      </c>
      <c r="K81" s="166">
        <v>5840</v>
      </c>
      <c r="L81" s="166">
        <v>17439</v>
      </c>
      <c r="M81" s="109" t="s">
        <v>297</v>
      </c>
      <c r="N81" s="278"/>
    </row>
    <row r="82" spans="1:14" s="67" customFormat="1" ht="13.9" customHeight="1" thickBot="1">
      <c r="A82" s="274" t="s">
        <v>199</v>
      </c>
      <c r="B82" s="157" t="s">
        <v>14</v>
      </c>
      <c r="C82" s="158">
        <f t="shared" si="1"/>
        <v>1</v>
      </c>
      <c r="D82" s="159">
        <v>0</v>
      </c>
      <c r="E82" s="160">
        <v>0</v>
      </c>
      <c r="F82" s="161">
        <v>0</v>
      </c>
      <c r="G82" s="161">
        <v>0</v>
      </c>
      <c r="H82" s="161">
        <v>1</v>
      </c>
      <c r="I82" s="161">
        <v>0</v>
      </c>
      <c r="J82" s="161">
        <v>0</v>
      </c>
      <c r="K82" s="161">
        <v>0</v>
      </c>
      <c r="L82" s="161">
        <v>0</v>
      </c>
      <c r="M82" s="162" t="s">
        <v>15</v>
      </c>
      <c r="N82" s="276" t="s">
        <v>200</v>
      </c>
    </row>
    <row r="83" spans="1:14" s="67" customFormat="1" ht="13.9" customHeight="1" thickBot="1">
      <c r="A83" s="274"/>
      <c r="B83" s="157" t="s">
        <v>17</v>
      </c>
      <c r="C83" s="158">
        <f t="shared" si="1"/>
        <v>34049</v>
      </c>
      <c r="D83" s="159">
        <v>0</v>
      </c>
      <c r="E83" s="160">
        <v>0</v>
      </c>
      <c r="F83" s="161">
        <v>0</v>
      </c>
      <c r="G83" s="161">
        <v>0</v>
      </c>
      <c r="H83" s="161">
        <v>34049</v>
      </c>
      <c r="I83" s="161">
        <v>0</v>
      </c>
      <c r="J83" s="161">
        <v>0</v>
      </c>
      <c r="K83" s="161">
        <v>0</v>
      </c>
      <c r="L83" s="161">
        <v>0</v>
      </c>
      <c r="M83" s="162" t="s">
        <v>18</v>
      </c>
      <c r="N83" s="276"/>
    </row>
    <row r="84" spans="1:14" s="67" customFormat="1" ht="13.9" customHeight="1" thickBot="1">
      <c r="A84" s="274"/>
      <c r="B84" s="157" t="s">
        <v>19</v>
      </c>
      <c r="C84" s="158">
        <f t="shared" si="1"/>
        <v>19883</v>
      </c>
      <c r="D84" s="159">
        <v>0</v>
      </c>
      <c r="E84" s="160">
        <v>0</v>
      </c>
      <c r="F84" s="161">
        <v>0</v>
      </c>
      <c r="G84" s="161">
        <v>0</v>
      </c>
      <c r="H84" s="161">
        <v>19883</v>
      </c>
      <c r="I84" s="161">
        <v>0</v>
      </c>
      <c r="J84" s="161">
        <v>0</v>
      </c>
      <c r="K84" s="161">
        <v>0</v>
      </c>
      <c r="L84" s="161">
        <v>0</v>
      </c>
      <c r="M84" s="162" t="s">
        <v>297</v>
      </c>
      <c r="N84" s="276"/>
    </row>
    <row r="85" spans="1:14" s="67" customFormat="1" ht="13.9" customHeight="1" thickBot="1">
      <c r="A85" s="277" t="s">
        <v>54</v>
      </c>
      <c r="B85" s="111" t="s">
        <v>14</v>
      </c>
      <c r="C85" s="163">
        <f t="shared" si="1"/>
        <v>21</v>
      </c>
      <c r="D85" s="165">
        <v>1</v>
      </c>
      <c r="E85" s="165">
        <v>0</v>
      </c>
      <c r="F85" s="165">
        <v>0</v>
      </c>
      <c r="G85" s="165">
        <v>0</v>
      </c>
      <c r="H85" s="164">
        <v>11</v>
      </c>
      <c r="I85" s="165">
        <v>0</v>
      </c>
      <c r="J85" s="164">
        <v>0</v>
      </c>
      <c r="K85" s="165">
        <v>4</v>
      </c>
      <c r="L85" s="166">
        <v>5</v>
      </c>
      <c r="M85" s="109" t="s">
        <v>15</v>
      </c>
      <c r="N85" s="278" t="s">
        <v>55</v>
      </c>
    </row>
    <row r="86" spans="1:14" s="67" customFormat="1" ht="13.9" customHeight="1" thickBot="1">
      <c r="A86" s="277"/>
      <c r="B86" s="111" t="s">
        <v>17</v>
      </c>
      <c r="C86" s="163">
        <f t="shared" si="1"/>
        <v>655118</v>
      </c>
      <c r="D86" s="165">
        <v>1373</v>
      </c>
      <c r="E86" s="165">
        <v>0</v>
      </c>
      <c r="F86" s="165">
        <v>0</v>
      </c>
      <c r="G86" s="165">
        <v>0</v>
      </c>
      <c r="H86" s="164">
        <v>450274</v>
      </c>
      <c r="I86" s="165">
        <v>0</v>
      </c>
      <c r="J86" s="164">
        <v>0</v>
      </c>
      <c r="K86" s="165">
        <v>84510</v>
      </c>
      <c r="L86" s="166">
        <v>118961</v>
      </c>
      <c r="M86" s="109" t="s">
        <v>18</v>
      </c>
      <c r="N86" s="278"/>
    </row>
    <row r="87" spans="1:14" s="67" customFormat="1" ht="13.9" customHeight="1" thickBot="1">
      <c r="A87" s="277"/>
      <c r="B87" s="111" t="s">
        <v>19</v>
      </c>
      <c r="C87" s="163">
        <f t="shared" si="1"/>
        <v>343831</v>
      </c>
      <c r="D87" s="165">
        <v>450</v>
      </c>
      <c r="E87" s="165">
        <v>0</v>
      </c>
      <c r="F87" s="165">
        <v>0</v>
      </c>
      <c r="G87" s="165">
        <v>0</v>
      </c>
      <c r="H87" s="164">
        <v>267596</v>
      </c>
      <c r="I87" s="165">
        <v>0</v>
      </c>
      <c r="J87" s="164">
        <v>0</v>
      </c>
      <c r="K87" s="165">
        <v>27167</v>
      </c>
      <c r="L87" s="166">
        <v>48618</v>
      </c>
      <c r="M87" s="109" t="s">
        <v>297</v>
      </c>
      <c r="N87" s="278"/>
    </row>
    <row r="88" spans="1:14" s="67" customFormat="1" ht="13.9" customHeight="1" thickBot="1">
      <c r="A88" s="274" t="s">
        <v>61</v>
      </c>
      <c r="B88" s="157" t="s">
        <v>14</v>
      </c>
      <c r="C88" s="158">
        <f t="shared" si="1"/>
        <v>21</v>
      </c>
      <c r="D88" s="159">
        <v>4</v>
      </c>
      <c r="E88" s="160">
        <v>0</v>
      </c>
      <c r="F88" s="160">
        <v>0</v>
      </c>
      <c r="G88" s="160">
        <v>0</v>
      </c>
      <c r="H88" s="159">
        <v>5</v>
      </c>
      <c r="I88" s="160">
        <v>0</v>
      </c>
      <c r="J88" s="159">
        <v>0</v>
      </c>
      <c r="K88" s="160">
        <v>8</v>
      </c>
      <c r="L88" s="161">
        <v>4</v>
      </c>
      <c r="M88" s="162" t="s">
        <v>15</v>
      </c>
      <c r="N88" s="276" t="s">
        <v>56</v>
      </c>
    </row>
    <row r="89" spans="1:14" s="67" customFormat="1" ht="13.9" customHeight="1" thickBot="1">
      <c r="A89" s="274"/>
      <c r="B89" s="157" t="s">
        <v>17</v>
      </c>
      <c r="C89" s="158">
        <f t="shared" si="1"/>
        <v>875651</v>
      </c>
      <c r="D89" s="159">
        <v>107773</v>
      </c>
      <c r="E89" s="160">
        <v>0</v>
      </c>
      <c r="F89" s="160">
        <v>0</v>
      </c>
      <c r="G89" s="160">
        <v>0</v>
      </c>
      <c r="H89" s="159">
        <v>289646</v>
      </c>
      <c r="I89" s="160">
        <v>0</v>
      </c>
      <c r="J89" s="159">
        <v>0</v>
      </c>
      <c r="K89" s="160">
        <v>327558</v>
      </c>
      <c r="L89" s="161">
        <v>150674</v>
      </c>
      <c r="M89" s="162" t="s">
        <v>18</v>
      </c>
      <c r="N89" s="276"/>
    </row>
    <row r="90" spans="1:14" s="67" customFormat="1" ht="13.9" customHeight="1" thickBot="1">
      <c r="A90" s="274"/>
      <c r="B90" s="157" t="s">
        <v>19</v>
      </c>
      <c r="C90" s="158">
        <f t="shared" si="1"/>
        <v>500353</v>
      </c>
      <c r="D90" s="159">
        <v>65525</v>
      </c>
      <c r="E90" s="160">
        <v>0</v>
      </c>
      <c r="F90" s="160">
        <v>0</v>
      </c>
      <c r="G90" s="160">
        <v>0</v>
      </c>
      <c r="H90" s="159">
        <v>171601</v>
      </c>
      <c r="I90" s="160">
        <v>0</v>
      </c>
      <c r="J90" s="159">
        <v>0</v>
      </c>
      <c r="K90" s="160">
        <v>179573</v>
      </c>
      <c r="L90" s="161">
        <v>83654</v>
      </c>
      <c r="M90" s="162" t="s">
        <v>297</v>
      </c>
      <c r="N90" s="276"/>
    </row>
    <row r="91" spans="1:14" s="67" customFormat="1" ht="13.9" customHeight="1" thickBot="1">
      <c r="A91" s="277" t="s">
        <v>57</v>
      </c>
      <c r="B91" s="111" t="s">
        <v>14</v>
      </c>
      <c r="C91" s="163">
        <f t="shared" si="1"/>
        <v>4</v>
      </c>
      <c r="D91" s="165">
        <v>0</v>
      </c>
      <c r="E91" s="165">
        <v>0</v>
      </c>
      <c r="F91" s="165">
        <v>0</v>
      </c>
      <c r="G91" s="165">
        <v>0</v>
      </c>
      <c r="H91" s="164">
        <v>0</v>
      </c>
      <c r="I91" s="165">
        <v>0</v>
      </c>
      <c r="J91" s="164">
        <v>0</v>
      </c>
      <c r="K91" s="165">
        <v>0</v>
      </c>
      <c r="L91" s="166">
        <v>4</v>
      </c>
      <c r="M91" s="109" t="s">
        <v>15</v>
      </c>
      <c r="N91" s="278" t="s">
        <v>58</v>
      </c>
    </row>
    <row r="92" spans="1:14" s="67" customFormat="1" ht="13.9" customHeight="1" thickBot="1">
      <c r="A92" s="277"/>
      <c r="B92" s="111" t="s">
        <v>17</v>
      </c>
      <c r="C92" s="163">
        <f t="shared" si="1"/>
        <v>84249</v>
      </c>
      <c r="D92" s="165">
        <v>0</v>
      </c>
      <c r="E92" s="165">
        <v>0</v>
      </c>
      <c r="F92" s="165">
        <v>0</v>
      </c>
      <c r="G92" s="165">
        <v>0</v>
      </c>
      <c r="H92" s="164">
        <v>0</v>
      </c>
      <c r="I92" s="165">
        <v>0</v>
      </c>
      <c r="J92" s="164">
        <v>0</v>
      </c>
      <c r="K92" s="165">
        <v>0</v>
      </c>
      <c r="L92" s="166">
        <v>84249</v>
      </c>
      <c r="M92" s="109" t="s">
        <v>18</v>
      </c>
      <c r="N92" s="278"/>
    </row>
    <row r="93" spans="1:14" s="67" customFormat="1" ht="13.9" customHeight="1" thickBot="1">
      <c r="A93" s="277"/>
      <c r="B93" s="111" t="s">
        <v>19</v>
      </c>
      <c r="C93" s="163">
        <f t="shared" si="1"/>
        <v>39800</v>
      </c>
      <c r="D93" s="165">
        <v>0</v>
      </c>
      <c r="E93" s="165">
        <v>0</v>
      </c>
      <c r="F93" s="165">
        <v>0</v>
      </c>
      <c r="G93" s="165">
        <v>0</v>
      </c>
      <c r="H93" s="164">
        <v>0</v>
      </c>
      <c r="I93" s="165">
        <v>0</v>
      </c>
      <c r="J93" s="164">
        <v>0</v>
      </c>
      <c r="K93" s="165">
        <v>0</v>
      </c>
      <c r="L93" s="166">
        <v>39800</v>
      </c>
      <c r="M93" s="109" t="s">
        <v>297</v>
      </c>
      <c r="N93" s="278"/>
    </row>
    <row r="94" spans="1:14" s="67" customFormat="1" ht="13.5" customHeight="1" thickBot="1">
      <c r="A94" s="274" t="s">
        <v>128</v>
      </c>
      <c r="B94" s="157" t="s">
        <v>14</v>
      </c>
      <c r="C94" s="158">
        <f t="shared" si="1"/>
        <v>1</v>
      </c>
      <c r="D94" s="159">
        <v>0</v>
      </c>
      <c r="E94" s="160">
        <v>0</v>
      </c>
      <c r="F94" s="161">
        <v>0</v>
      </c>
      <c r="G94" s="161">
        <v>0</v>
      </c>
      <c r="H94" s="161">
        <v>1</v>
      </c>
      <c r="I94" s="161">
        <v>0</v>
      </c>
      <c r="J94" s="161">
        <v>0</v>
      </c>
      <c r="K94" s="161">
        <v>0</v>
      </c>
      <c r="L94" s="161">
        <v>0</v>
      </c>
      <c r="M94" s="162" t="s">
        <v>15</v>
      </c>
      <c r="N94" s="276" t="s">
        <v>339</v>
      </c>
    </row>
    <row r="95" spans="1:14" s="67" customFormat="1" ht="13.5" customHeight="1" thickBot="1">
      <c r="A95" s="274"/>
      <c r="B95" s="157" t="s">
        <v>17</v>
      </c>
      <c r="C95" s="158">
        <f t="shared" si="1"/>
        <v>32297</v>
      </c>
      <c r="D95" s="159">
        <v>0</v>
      </c>
      <c r="E95" s="160">
        <v>0</v>
      </c>
      <c r="F95" s="161">
        <v>0</v>
      </c>
      <c r="G95" s="161">
        <v>0</v>
      </c>
      <c r="H95" s="161">
        <v>32297</v>
      </c>
      <c r="I95" s="161">
        <v>0</v>
      </c>
      <c r="J95" s="161">
        <v>0</v>
      </c>
      <c r="K95" s="161">
        <v>0</v>
      </c>
      <c r="L95" s="161">
        <v>0</v>
      </c>
      <c r="M95" s="162" t="s">
        <v>18</v>
      </c>
      <c r="N95" s="276"/>
    </row>
    <row r="96" spans="1:14" s="67" customFormat="1" ht="13.5" customHeight="1" thickBot="1">
      <c r="A96" s="274"/>
      <c r="B96" s="157" t="s">
        <v>19</v>
      </c>
      <c r="C96" s="158">
        <f t="shared" si="1"/>
        <v>19458</v>
      </c>
      <c r="D96" s="159">
        <v>0</v>
      </c>
      <c r="E96" s="160">
        <v>0</v>
      </c>
      <c r="F96" s="161">
        <v>0</v>
      </c>
      <c r="G96" s="161">
        <v>0</v>
      </c>
      <c r="H96" s="161">
        <v>19458</v>
      </c>
      <c r="I96" s="161">
        <v>0</v>
      </c>
      <c r="J96" s="161">
        <v>0</v>
      </c>
      <c r="K96" s="161">
        <v>0</v>
      </c>
      <c r="L96" s="161">
        <v>0</v>
      </c>
      <c r="M96" s="162" t="s">
        <v>297</v>
      </c>
      <c r="N96" s="276"/>
    </row>
    <row r="97" spans="1:14" s="67" customFormat="1" ht="13.5" customHeight="1" thickBot="1">
      <c r="A97" s="277" t="s">
        <v>72</v>
      </c>
      <c r="B97" s="111" t="s">
        <v>14</v>
      </c>
      <c r="C97" s="163">
        <f t="shared" si="1"/>
        <v>5</v>
      </c>
      <c r="D97" s="164">
        <v>0</v>
      </c>
      <c r="E97" s="165">
        <v>0</v>
      </c>
      <c r="F97" s="164">
        <v>0</v>
      </c>
      <c r="G97" s="165">
        <v>0</v>
      </c>
      <c r="H97" s="164">
        <v>0</v>
      </c>
      <c r="I97" s="165">
        <v>0</v>
      </c>
      <c r="J97" s="165">
        <v>0</v>
      </c>
      <c r="K97" s="165">
        <v>3</v>
      </c>
      <c r="L97" s="166">
        <v>2</v>
      </c>
      <c r="M97" s="109" t="s">
        <v>15</v>
      </c>
      <c r="N97" s="278" t="s">
        <v>340</v>
      </c>
    </row>
    <row r="98" spans="1:14" s="67" customFormat="1" ht="13.5" customHeight="1" thickBot="1">
      <c r="A98" s="277"/>
      <c r="B98" s="111" t="s">
        <v>17</v>
      </c>
      <c r="C98" s="163">
        <f t="shared" si="1"/>
        <v>499599</v>
      </c>
      <c r="D98" s="164">
        <v>0</v>
      </c>
      <c r="E98" s="165">
        <v>0</v>
      </c>
      <c r="F98" s="164">
        <v>0</v>
      </c>
      <c r="G98" s="165">
        <v>0</v>
      </c>
      <c r="H98" s="164">
        <v>0</v>
      </c>
      <c r="I98" s="165">
        <v>0</v>
      </c>
      <c r="J98" s="164">
        <v>0</v>
      </c>
      <c r="K98" s="165">
        <v>326778</v>
      </c>
      <c r="L98" s="166">
        <v>172821</v>
      </c>
      <c r="M98" s="109" t="s">
        <v>18</v>
      </c>
      <c r="N98" s="278"/>
    </row>
    <row r="99" spans="1:14" s="67" customFormat="1" ht="13.5" customHeight="1">
      <c r="A99" s="279"/>
      <c r="B99" s="113" t="s">
        <v>19</v>
      </c>
      <c r="C99" s="213">
        <f t="shared" si="1"/>
        <v>226267</v>
      </c>
      <c r="D99" s="214">
        <v>0</v>
      </c>
      <c r="E99" s="215">
        <v>0</v>
      </c>
      <c r="F99" s="214">
        <v>0</v>
      </c>
      <c r="G99" s="215">
        <v>0</v>
      </c>
      <c r="H99" s="214">
        <v>0</v>
      </c>
      <c r="I99" s="215">
        <v>0</v>
      </c>
      <c r="J99" s="214">
        <v>0</v>
      </c>
      <c r="K99" s="215">
        <v>113790</v>
      </c>
      <c r="L99" s="216">
        <v>112477</v>
      </c>
      <c r="M99" s="114" t="s">
        <v>297</v>
      </c>
      <c r="N99" s="280"/>
    </row>
    <row r="100" spans="1:14" s="67" customFormat="1" ht="13.5" customHeight="1" thickBot="1">
      <c r="A100" s="273" t="s">
        <v>62</v>
      </c>
      <c r="B100" s="151" t="s">
        <v>14</v>
      </c>
      <c r="C100" s="152">
        <f t="shared" si="1"/>
        <v>7</v>
      </c>
      <c r="D100" s="154">
        <v>1</v>
      </c>
      <c r="E100" s="154">
        <v>0</v>
      </c>
      <c r="F100" s="154">
        <v>0</v>
      </c>
      <c r="G100" s="154">
        <v>0</v>
      </c>
      <c r="H100" s="153">
        <v>0</v>
      </c>
      <c r="I100" s="154">
        <v>0</v>
      </c>
      <c r="J100" s="153">
        <v>2</v>
      </c>
      <c r="K100" s="154">
        <v>1</v>
      </c>
      <c r="L100" s="155">
        <v>3</v>
      </c>
      <c r="M100" s="156" t="s">
        <v>15</v>
      </c>
      <c r="N100" s="275" t="s">
        <v>259</v>
      </c>
    </row>
    <row r="101" spans="1:14" s="67" customFormat="1" ht="13.5" customHeight="1" thickBot="1">
      <c r="A101" s="274"/>
      <c r="B101" s="157" t="s">
        <v>17</v>
      </c>
      <c r="C101" s="158">
        <f t="shared" si="1"/>
        <v>150605</v>
      </c>
      <c r="D101" s="160">
        <v>3955</v>
      </c>
      <c r="E101" s="160">
        <v>0</v>
      </c>
      <c r="F101" s="160">
        <v>0</v>
      </c>
      <c r="G101" s="160">
        <v>0</v>
      </c>
      <c r="H101" s="159">
        <v>0</v>
      </c>
      <c r="I101" s="160">
        <v>0</v>
      </c>
      <c r="J101" s="159">
        <v>35076</v>
      </c>
      <c r="K101" s="160">
        <v>23124</v>
      </c>
      <c r="L101" s="161">
        <v>88450</v>
      </c>
      <c r="M101" s="162" t="s">
        <v>18</v>
      </c>
      <c r="N101" s="276"/>
    </row>
    <row r="102" spans="1:14" s="67" customFormat="1" ht="13.5" customHeight="1" thickBot="1">
      <c r="A102" s="274"/>
      <c r="B102" s="157" t="s">
        <v>19</v>
      </c>
      <c r="C102" s="158">
        <f t="shared" si="1"/>
        <v>59268</v>
      </c>
      <c r="D102" s="160">
        <v>1186</v>
      </c>
      <c r="E102" s="160">
        <v>0</v>
      </c>
      <c r="F102" s="160">
        <v>0</v>
      </c>
      <c r="G102" s="160">
        <v>0</v>
      </c>
      <c r="H102" s="159">
        <v>0</v>
      </c>
      <c r="I102" s="160">
        <v>0</v>
      </c>
      <c r="J102" s="159">
        <v>10522</v>
      </c>
      <c r="K102" s="160">
        <v>9492</v>
      </c>
      <c r="L102" s="161">
        <v>38068</v>
      </c>
      <c r="M102" s="162" t="s">
        <v>297</v>
      </c>
      <c r="N102" s="276"/>
    </row>
    <row r="103" spans="1:14" s="67" customFormat="1" ht="13.5" customHeight="1" thickBot="1">
      <c r="A103" s="277" t="s">
        <v>59</v>
      </c>
      <c r="B103" s="111" t="s">
        <v>14</v>
      </c>
      <c r="C103" s="163">
        <f t="shared" si="1"/>
        <v>33</v>
      </c>
      <c r="D103" s="164">
        <v>1</v>
      </c>
      <c r="E103" s="165">
        <v>0</v>
      </c>
      <c r="F103" s="164">
        <v>0</v>
      </c>
      <c r="G103" s="165">
        <v>0</v>
      </c>
      <c r="H103" s="164">
        <v>25</v>
      </c>
      <c r="I103" s="165">
        <v>0</v>
      </c>
      <c r="J103" s="164">
        <v>0</v>
      </c>
      <c r="K103" s="165">
        <v>6</v>
      </c>
      <c r="L103" s="166">
        <v>1</v>
      </c>
      <c r="M103" s="109" t="s">
        <v>15</v>
      </c>
      <c r="N103" s="278" t="s">
        <v>341</v>
      </c>
    </row>
    <row r="104" spans="1:14" s="67" customFormat="1" ht="13.5" customHeight="1" thickBot="1">
      <c r="A104" s="277"/>
      <c r="B104" s="111" t="s">
        <v>17</v>
      </c>
      <c r="C104" s="163">
        <f t="shared" si="1"/>
        <v>1111314</v>
      </c>
      <c r="D104" s="164">
        <v>2284</v>
      </c>
      <c r="E104" s="165">
        <v>0</v>
      </c>
      <c r="F104" s="164">
        <v>0</v>
      </c>
      <c r="G104" s="165">
        <v>0</v>
      </c>
      <c r="H104" s="164">
        <v>843524</v>
      </c>
      <c r="I104" s="165">
        <v>0</v>
      </c>
      <c r="J104" s="164">
        <v>0</v>
      </c>
      <c r="K104" s="165">
        <v>235953</v>
      </c>
      <c r="L104" s="166">
        <v>29553</v>
      </c>
      <c r="M104" s="109" t="s">
        <v>18</v>
      </c>
      <c r="N104" s="278"/>
    </row>
    <row r="105" spans="1:14" s="67" customFormat="1" ht="13.5" customHeight="1" thickBot="1">
      <c r="A105" s="277"/>
      <c r="B105" s="111" t="s">
        <v>19</v>
      </c>
      <c r="C105" s="163">
        <f t="shared" si="1"/>
        <v>488258</v>
      </c>
      <c r="D105" s="164">
        <v>685</v>
      </c>
      <c r="E105" s="165">
        <v>0</v>
      </c>
      <c r="F105" s="164">
        <v>0</v>
      </c>
      <c r="G105" s="165">
        <v>0</v>
      </c>
      <c r="H105" s="164">
        <v>340503</v>
      </c>
      <c r="I105" s="165">
        <v>0</v>
      </c>
      <c r="J105" s="164">
        <v>0</v>
      </c>
      <c r="K105" s="165">
        <v>133362</v>
      </c>
      <c r="L105" s="166">
        <v>13708</v>
      </c>
      <c r="M105" s="109" t="s">
        <v>297</v>
      </c>
      <c r="N105" s="278"/>
    </row>
    <row r="106" spans="1:14" s="67" customFormat="1" ht="13.5" customHeight="1" thickBot="1">
      <c r="A106" s="274" t="s">
        <v>336</v>
      </c>
      <c r="B106" s="157" t="s">
        <v>14</v>
      </c>
      <c r="C106" s="158">
        <f t="shared" si="1"/>
        <v>73</v>
      </c>
      <c r="D106" s="160">
        <v>0</v>
      </c>
      <c r="E106" s="160">
        <v>0</v>
      </c>
      <c r="F106" s="160">
        <v>0</v>
      </c>
      <c r="G106" s="160">
        <v>0</v>
      </c>
      <c r="H106" s="160">
        <v>0</v>
      </c>
      <c r="I106" s="160">
        <v>61</v>
      </c>
      <c r="J106" s="159">
        <v>12</v>
      </c>
      <c r="K106" s="160">
        <v>0</v>
      </c>
      <c r="L106" s="161">
        <v>0</v>
      </c>
      <c r="M106" s="162" t="s">
        <v>15</v>
      </c>
      <c r="N106" s="276" t="s">
        <v>63</v>
      </c>
    </row>
    <row r="107" spans="1:14" s="67" customFormat="1" ht="13.5" customHeight="1" thickBot="1">
      <c r="A107" s="274"/>
      <c r="B107" s="157" t="s">
        <v>17</v>
      </c>
      <c r="C107" s="158">
        <f t="shared" si="1"/>
        <v>1392257</v>
      </c>
      <c r="D107" s="160">
        <v>0</v>
      </c>
      <c r="E107" s="160">
        <v>0</v>
      </c>
      <c r="F107" s="160">
        <v>0</v>
      </c>
      <c r="G107" s="160">
        <v>0</v>
      </c>
      <c r="H107" s="160">
        <v>0</v>
      </c>
      <c r="I107" s="160">
        <v>1275022</v>
      </c>
      <c r="J107" s="159">
        <v>117235</v>
      </c>
      <c r="K107" s="160">
        <v>0</v>
      </c>
      <c r="L107" s="161">
        <v>0</v>
      </c>
      <c r="M107" s="162" t="s">
        <v>18</v>
      </c>
      <c r="N107" s="276"/>
    </row>
    <row r="108" spans="1:14" s="67" customFormat="1" ht="13.5" customHeight="1" thickBot="1">
      <c r="A108" s="274"/>
      <c r="B108" s="157" t="s">
        <v>19</v>
      </c>
      <c r="C108" s="158">
        <f t="shared" si="1"/>
        <v>609850</v>
      </c>
      <c r="D108" s="160">
        <v>0</v>
      </c>
      <c r="E108" s="160">
        <v>0</v>
      </c>
      <c r="F108" s="160">
        <v>0</v>
      </c>
      <c r="G108" s="160">
        <v>0</v>
      </c>
      <c r="H108" s="160">
        <v>0</v>
      </c>
      <c r="I108" s="160">
        <v>556686</v>
      </c>
      <c r="J108" s="159">
        <v>53164</v>
      </c>
      <c r="K108" s="160">
        <v>0</v>
      </c>
      <c r="L108" s="161">
        <v>0</v>
      </c>
      <c r="M108" s="162" t="s">
        <v>297</v>
      </c>
      <c r="N108" s="276"/>
    </row>
    <row r="109" spans="1:14" s="67" customFormat="1" ht="13.5" customHeight="1" thickBot="1">
      <c r="A109" s="277" t="s">
        <v>218</v>
      </c>
      <c r="B109" s="111" t="s">
        <v>14</v>
      </c>
      <c r="C109" s="163">
        <f t="shared" si="1"/>
        <v>4</v>
      </c>
      <c r="D109" s="164">
        <v>0</v>
      </c>
      <c r="E109" s="164">
        <v>0</v>
      </c>
      <c r="F109" s="164">
        <v>0</v>
      </c>
      <c r="G109" s="165">
        <v>0</v>
      </c>
      <c r="H109" s="164">
        <v>4</v>
      </c>
      <c r="I109" s="165">
        <v>0</v>
      </c>
      <c r="J109" s="164">
        <v>0</v>
      </c>
      <c r="K109" s="166">
        <v>0</v>
      </c>
      <c r="L109" s="166">
        <v>0</v>
      </c>
      <c r="M109" s="109" t="s">
        <v>15</v>
      </c>
      <c r="N109" s="278" t="s">
        <v>219</v>
      </c>
    </row>
    <row r="110" spans="1:14" s="67" customFormat="1" ht="13.5" customHeight="1" thickBot="1">
      <c r="A110" s="277"/>
      <c r="B110" s="111" t="s">
        <v>17</v>
      </c>
      <c r="C110" s="163">
        <f t="shared" si="1"/>
        <v>139154</v>
      </c>
      <c r="D110" s="164">
        <v>0</v>
      </c>
      <c r="E110" s="164">
        <v>0</v>
      </c>
      <c r="F110" s="164">
        <v>0</v>
      </c>
      <c r="G110" s="165">
        <v>0</v>
      </c>
      <c r="H110" s="164">
        <v>139154</v>
      </c>
      <c r="I110" s="165">
        <v>0</v>
      </c>
      <c r="J110" s="164">
        <v>0</v>
      </c>
      <c r="K110" s="166">
        <v>0</v>
      </c>
      <c r="L110" s="166">
        <v>0</v>
      </c>
      <c r="M110" s="109" t="s">
        <v>18</v>
      </c>
      <c r="N110" s="278"/>
    </row>
    <row r="111" spans="1:14" s="67" customFormat="1" ht="13.5" customHeight="1" thickBot="1">
      <c r="A111" s="277"/>
      <c r="B111" s="111" t="s">
        <v>19</v>
      </c>
      <c r="C111" s="163">
        <f t="shared" si="1"/>
        <v>83370</v>
      </c>
      <c r="D111" s="164">
        <v>0</v>
      </c>
      <c r="E111" s="164">
        <v>0</v>
      </c>
      <c r="F111" s="164">
        <v>0</v>
      </c>
      <c r="G111" s="165">
        <v>0</v>
      </c>
      <c r="H111" s="164">
        <v>83370</v>
      </c>
      <c r="I111" s="165">
        <v>0</v>
      </c>
      <c r="J111" s="164">
        <v>0</v>
      </c>
      <c r="K111" s="166">
        <v>0</v>
      </c>
      <c r="L111" s="166">
        <v>0</v>
      </c>
      <c r="M111" s="109" t="s">
        <v>297</v>
      </c>
      <c r="N111" s="278"/>
    </row>
    <row r="112" spans="1:14" s="67" customFormat="1" ht="13.5" customHeight="1" thickBot="1">
      <c r="A112" s="274" t="s">
        <v>309</v>
      </c>
      <c r="B112" s="157" t="s">
        <v>14</v>
      </c>
      <c r="C112" s="158">
        <f t="shared" si="1"/>
        <v>1</v>
      </c>
      <c r="D112" s="160">
        <v>0</v>
      </c>
      <c r="E112" s="160">
        <v>0</v>
      </c>
      <c r="F112" s="160">
        <v>0</v>
      </c>
      <c r="G112" s="160">
        <v>0</v>
      </c>
      <c r="H112" s="159">
        <v>1</v>
      </c>
      <c r="I112" s="161">
        <v>0</v>
      </c>
      <c r="J112" s="161">
        <v>0</v>
      </c>
      <c r="K112" s="161">
        <v>0</v>
      </c>
      <c r="L112" s="161">
        <v>0</v>
      </c>
      <c r="M112" s="162" t="s">
        <v>15</v>
      </c>
      <c r="N112" s="276" t="s">
        <v>308</v>
      </c>
    </row>
    <row r="113" spans="1:14" s="67" customFormat="1" ht="13.5" customHeight="1" thickBot="1">
      <c r="A113" s="274"/>
      <c r="B113" s="157" t="s">
        <v>17</v>
      </c>
      <c r="C113" s="158">
        <f t="shared" si="1"/>
        <v>38799</v>
      </c>
      <c r="D113" s="160">
        <v>0</v>
      </c>
      <c r="E113" s="160">
        <v>0</v>
      </c>
      <c r="F113" s="160">
        <v>0</v>
      </c>
      <c r="G113" s="160">
        <v>0</v>
      </c>
      <c r="H113" s="159">
        <v>38799</v>
      </c>
      <c r="I113" s="161">
        <v>0</v>
      </c>
      <c r="J113" s="161">
        <v>0</v>
      </c>
      <c r="K113" s="161">
        <v>0</v>
      </c>
      <c r="L113" s="161">
        <v>0</v>
      </c>
      <c r="M113" s="162" t="s">
        <v>18</v>
      </c>
      <c r="N113" s="276"/>
    </row>
    <row r="114" spans="1:14" s="67" customFormat="1" ht="13.5" customHeight="1" thickBot="1">
      <c r="A114" s="274"/>
      <c r="B114" s="157" t="s">
        <v>19</v>
      </c>
      <c r="C114" s="158">
        <f t="shared" si="1"/>
        <v>25382</v>
      </c>
      <c r="D114" s="160">
        <v>0</v>
      </c>
      <c r="E114" s="160">
        <v>0</v>
      </c>
      <c r="F114" s="160">
        <v>0</v>
      </c>
      <c r="G114" s="160">
        <v>0</v>
      </c>
      <c r="H114" s="159">
        <v>25382</v>
      </c>
      <c r="I114" s="161">
        <v>0</v>
      </c>
      <c r="J114" s="161">
        <v>0</v>
      </c>
      <c r="K114" s="161">
        <v>0</v>
      </c>
      <c r="L114" s="161">
        <v>0</v>
      </c>
      <c r="M114" s="162" t="s">
        <v>297</v>
      </c>
      <c r="N114" s="276"/>
    </row>
    <row r="115" spans="1:14" s="67" customFormat="1" ht="13.5" customHeight="1" thickBot="1">
      <c r="A115" s="277" t="s">
        <v>60</v>
      </c>
      <c r="B115" s="111" t="s">
        <v>14</v>
      </c>
      <c r="C115" s="163">
        <f t="shared" si="1"/>
        <v>360</v>
      </c>
      <c r="D115" s="164">
        <v>7</v>
      </c>
      <c r="E115" s="165">
        <v>0</v>
      </c>
      <c r="F115" s="164">
        <v>0</v>
      </c>
      <c r="G115" s="165">
        <v>0</v>
      </c>
      <c r="H115" s="164">
        <v>241</v>
      </c>
      <c r="I115" s="165">
        <v>0</v>
      </c>
      <c r="J115" s="164">
        <v>22</v>
      </c>
      <c r="K115" s="165">
        <v>38</v>
      </c>
      <c r="L115" s="166">
        <v>52</v>
      </c>
      <c r="M115" s="109" t="s">
        <v>15</v>
      </c>
      <c r="N115" s="278" t="s">
        <v>342</v>
      </c>
    </row>
    <row r="116" spans="1:14" s="67" customFormat="1" ht="13.5" customHeight="1" thickBot="1">
      <c r="A116" s="277"/>
      <c r="B116" s="111" t="s">
        <v>17</v>
      </c>
      <c r="C116" s="163">
        <f t="shared" si="1"/>
        <v>14413212</v>
      </c>
      <c r="D116" s="164">
        <v>172789</v>
      </c>
      <c r="E116" s="165">
        <v>0</v>
      </c>
      <c r="F116" s="164">
        <v>0</v>
      </c>
      <c r="G116" s="165">
        <v>0</v>
      </c>
      <c r="H116" s="164">
        <v>9762306</v>
      </c>
      <c r="I116" s="165">
        <v>0</v>
      </c>
      <c r="J116" s="164">
        <v>189398</v>
      </c>
      <c r="K116" s="165">
        <v>1927168</v>
      </c>
      <c r="L116" s="166">
        <v>2361551</v>
      </c>
      <c r="M116" s="109" t="s">
        <v>18</v>
      </c>
      <c r="N116" s="278"/>
    </row>
    <row r="117" spans="1:14" s="67" customFormat="1" ht="13.5" customHeight="1" thickBot="1">
      <c r="A117" s="277"/>
      <c r="B117" s="111" t="s">
        <v>19</v>
      </c>
      <c r="C117" s="163">
        <f t="shared" si="1"/>
        <v>8238295</v>
      </c>
      <c r="D117" s="164">
        <v>110337</v>
      </c>
      <c r="E117" s="165">
        <v>0</v>
      </c>
      <c r="F117" s="164">
        <v>0</v>
      </c>
      <c r="G117" s="165">
        <v>0</v>
      </c>
      <c r="H117" s="164">
        <v>5590306</v>
      </c>
      <c r="I117" s="165">
        <v>0</v>
      </c>
      <c r="J117" s="164">
        <v>100429</v>
      </c>
      <c r="K117" s="165">
        <v>1007918</v>
      </c>
      <c r="L117" s="166">
        <v>1429305</v>
      </c>
      <c r="M117" s="109" t="s">
        <v>297</v>
      </c>
      <c r="N117" s="278"/>
    </row>
    <row r="118" spans="1:14" s="67" customFormat="1" ht="13.5" customHeight="1" thickBot="1">
      <c r="A118" s="274" t="s">
        <v>129</v>
      </c>
      <c r="B118" s="157" t="s">
        <v>14</v>
      </c>
      <c r="C118" s="158">
        <f t="shared" si="1"/>
        <v>6</v>
      </c>
      <c r="D118" s="159">
        <v>6</v>
      </c>
      <c r="E118" s="160">
        <v>0</v>
      </c>
      <c r="F118" s="161">
        <v>0</v>
      </c>
      <c r="G118" s="161">
        <v>0</v>
      </c>
      <c r="H118" s="161">
        <v>0</v>
      </c>
      <c r="I118" s="161">
        <v>0</v>
      </c>
      <c r="J118" s="161">
        <v>0</v>
      </c>
      <c r="K118" s="161">
        <v>0</v>
      </c>
      <c r="L118" s="161">
        <v>0</v>
      </c>
      <c r="M118" s="162" t="s">
        <v>15</v>
      </c>
      <c r="N118" s="276" t="s">
        <v>158</v>
      </c>
    </row>
    <row r="119" spans="1:14" s="67" customFormat="1" ht="13.5" customHeight="1" thickBot="1">
      <c r="A119" s="274"/>
      <c r="B119" s="157" t="s">
        <v>17</v>
      </c>
      <c r="C119" s="158">
        <f t="shared" si="1"/>
        <v>14654</v>
      </c>
      <c r="D119" s="159">
        <v>14654</v>
      </c>
      <c r="E119" s="160">
        <v>0</v>
      </c>
      <c r="F119" s="161">
        <v>0</v>
      </c>
      <c r="G119" s="161">
        <v>0</v>
      </c>
      <c r="H119" s="161">
        <v>0</v>
      </c>
      <c r="I119" s="161">
        <v>0</v>
      </c>
      <c r="J119" s="161">
        <v>0</v>
      </c>
      <c r="K119" s="161">
        <v>0</v>
      </c>
      <c r="L119" s="161">
        <v>0</v>
      </c>
      <c r="M119" s="162" t="s">
        <v>18</v>
      </c>
      <c r="N119" s="276"/>
    </row>
    <row r="120" spans="1:14" s="67" customFormat="1" ht="13.5" customHeight="1" thickBot="1">
      <c r="A120" s="274"/>
      <c r="B120" s="157" t="s">
        <v>19</v>
      </c>
      <c r="C120" s="158">
        <f t="shared" si="1"/>
        <v>4615</v>
      </c>
      <c r="D120" s="159">
        <v>4615</v>
      </c>
      <c r="E120" s="160">
        <v>0</v>
      </c>
      <c r="F120" s="161">
        <v>0</v>
      </c>
      <c r="G120" s="161">
        <v>0</v>
      </c>
      <c r="H120" s="161">
        <v>0</v>
      </c>
      <c r="I120" s="161">
        <v>0</v>
      </c>
      <c r="J120" s="161">
        <v>0</v>
      </c>
      <c r="K120" s="161">
        <v>0</v>
      </c>
      <c r="L120" s="161">
        <v>0</v>
      </c>
      <c r="M120" s="162" t="s">
        <v>297</v>
      </c>
      <c r="N120" s="276"/>
    </row>
    <row r="121" spans="1:14" s="67" customFormat="1" ht="13.5" customHeight="1" thickBot="1">
      <c r="A121" s="277" t="s">
        <v>240</v>
      </c>
      <c r="B121" s="111" t="s">
        <v>14</v>
      </c>
      <c r="C121" s="163">
        <f t="shared" si="1"/>
        <v>1</v>
      </c>
      <c r="D121" s="164">
        <v>1</v>
      </c>
      <c r="E121" s="164">
        <v>0</v>
      </c>
      <c r="F121" s="164">
        <v>0</v>
      </c>
      <c r="G121" s="165">
        <v>0</v>
      </c>
      <c r="H121" s="166">
        <v>0</v>
      </c>
      <c r="I121" s="166">
        <v>0</v>
      </c>
      <c r="J121" s="166">
        <v>0</v>
      </c>
      <c r="K121" s="166">
        <v>0</v>
      </c>
      <c r="L121" s="166">
        <v>0</v>
      </c>
      <c r="M121" s="109" t="s">
        <v>15</v>
      </c>
      <c r="N121" s="278" t="s">
        <v>64</v>
      </c>
    </row>
    <row r="122" spans="1:14" s="67" customFormat="1" ht="13.5" customHeight="1" thickBot="1">
      <c r="A122" s="277"/>
      <c r="B122" s="111" t="s">
        <v>17</v>
      </c>
      <c r="C122" s="163">
        <f t="shared" si="1"/>
        <v>3998</v>
      </c>
      <c r="D122" s="164">
        <v>3998</v>
      </c>
      <c r="E122" s="164">
        <v>0</v>
      </c>
      <c r="F122" s="164">
        <v>0</v>
      </c>
      <c r="G122" s="165">
        <v>0</v>
      </c>
      <c r="H122" s="166">
        <v>0</v>
      </c>
      <c r="I122" s="166">
        <v>0</v>
      </c>
      <c r="J122" s="166">
        <v>0</v>
      </c>
      <c r="K122" s="166">
        <v>0</v>
      </c>
      <c r="L122" s="166">
        <v>0</v>
      </c>
      <c r="M122" s="109" t="s">
        <v>18</v>
      </c>
      <c r="N122" s="278"/>
    </row>
    <row r="123" spans="1:14" s="67" customFormat="1" ht="13.5" customHeight="1" thickBot="1">
      <c r="A123" s="277"/>
      <c r="B123" s="111" t="s">
        <v>19</v>
      </c>
      <c r="C123" s="163">
        <f t="shared" si="1"/>
        <v>1199</v>
      </c>
      <c r="D123" s="164">
        <v>1199</v>
      </c>
      <c r="E123" s="164">
        <v>0</v>
      </c>
      <c r="F123" s="164">
        <v>0</v>
      </c>
      <c r="G123" s="165">
        <v>0</v>
      </c>
      <c r="H123" s="166">
        <v>0</v>
      </c>
      <c r="I123" s="166">
        <v>0</v>
      </c>
      <c r="J123" s="166">
        <v>0</v>
      </c>
      <c r="K123" s="166">
        <v>0</v>
      </c>
      <c r="L123" s="166">
        <v>0</v>
      </c>
      <c r="M123" s="109" t="s">
        <v>297</v>
      </c>
      <c r="N123" s="278"/>
    </row>
    <row r="124" spans="1:14" s="67" customFormat="1" ht="13.5" customHeight="1" thickBot="1">
      <c r="A124" s="274" t="s">
        <v>198</v>
      </c>
      <c r="B124" s="157" t="s">
        <v>14</v>
      </c>
      <c r="C124" s="158">
        <f t="shared" si="1"/>
        <v>2</v>
      </c>
      <c r="D124" s="159">
        <v>0</v>
      </c>
      <c r="E124" s="160">
        <v>0</v>
      </c>
      <c r="F124" s="159">
        <v>0</v>
      </c>
      <c r="G124" s="160">
        <v>0</v>
      </c>
      <c r="H124" s="161">
        <v>0</v>
      </c>
      <c r="I124" s="161">
        <v>0</v>
      </c>
      <c r="J124" s="161">
        <v>0</v>
      </c>
      <c r="K124" s="161">
        <v>0</v>
      </c>
      <c r="L124" s="161">
        <v>2</v>
      </c>
      <c r="M124" s="162" t="s">
        <v>15</v>
      </c>
      <c r="N124" s="276" t="s">
        <v>343</v>
      </c>
    </row>
    <row r="125" spans="1:14" s="67" customFormat="1" ht="13.5" customHeight="1" thickBot="1">
      <c r="A125" s="274"/>
      <c r="B125" s="157" t="s">
        <v>17</v>
      </c>
      <c r="C125" s="158">
        <f t="shared" si="1"/>
        <v>18460</v>
      </c>
      <c r="D125" s="159">
        <v>0</v>
      </c>
      <c r="E125" s="160">
        <v>0</v>
      </c>
      <c r="F125" s="159">
        <v>0</v>
      </c>
      <c r="G125" s="160">
        <v>0</v>
      </c>
      <c r="H125" s="161">
        <v>0</v>
      </c>
      <c r="I125" s="161">
        <v>0</v>
      </c>
      <c r="J125" s="161">
        <v>0</v>
      </c>
      <c r="K125" s="161">
        <v>0</v>
      </c>
      <c r="L125" s="161">
        <v>18460</v>
      </c>
      <c r="M125" s="162" t="s">
        <v>18</v>
      </c>
      <c r="N125" s="276"/>
    </row>
    <row r="126" spans="1:14" s="67" customFormat="1" ht="13.5" customHeight="1" thickBot="1">
      <c r="A126" s="274"/>
      <c r="B126" s="157" t="s">
        <v>19</v>
      </c>
      <c r="C126" s="158">
        <f t="shared" si="1"/>
        <v>10346</v>
      </c>
      <c r="D126" s="159">
        <v>0</v>
      </c>
      <c r="E126" s="160">
        <v>0</v>
      </c>
      <c r="F126" s="159">
        <v>0</v>
      </c>
      <c r="G126" s="160">
        <v>0</v>
      </c>
      <c r="H126" s="161">
        <v>0</v>
      </c>
      <c r="I126" s="161">
        <v>0</v>
      </c>
      <c r="J126" s="161">
        <v>0</v>
      </c>
      <c r="K126" s="161">
        <v>0</v>
      </c>
      <c r="L126" s="161">
        <v>10346</v>
      </c>
      <c r="M126" s="162" t="s">
        <v>297</v>
      </c>
      <c r="N126" s="276"/>
    </row>
    <row r="127" spans="1:14" s="67" customFormat="1" ht="13.5" customHeight="1" thickBot="1">
      <c r="A127" s="288" t="s">
        <v>310</v>
      </c>
      <c r="B127" s="111" t="s">
        <v>14</v>
      </c>
      <c r="C127" s="163">
        <f t="shared" si="1"/>
        <v>2</v>
      </c>
      <c r="D127" s="165">
        <v>2</v>
      </c>
      <c r="E127" s="165">
        <v>0</v>
      </c>
      <c r="F127" s="164">
        <v>0</v>
      </c>
      <c r="G127" s="165">
        <v>0</v>
      </c>
      <c r="H127" s="164">
        <v>0</v>
      </c>
      <c r="I127" s="165">
        <v>0</v>
      </c>
      <c r="J127" s="164">
        <v>0</v>
      </c>
      <c r="K127" s="165">
        <v>0</v>
      </c>
      <c r="L127" s="166">
        <v>0</v>
      </c>
      <c r="M127" s="109" t="s">
        <v>15</v>
      </c>
      <c r="N127" s="278" t="s">
        <v>344</v>
      </c>
    </row>
    <row r="128" spans="1:14" s="67" customFormat="1" ht="13.5" customHeight="1" thickBot="1">
      <c r="A128" s="288"/>
      <c r="B128" s="111" t="s">
        <v>17</v>
      </c>
      <c r="C128" s="163">
        <f t="shared" si="1"/>
        <v>7922</v>
      </c>
      <c r="D128" s="165">
        <v>7922</v>
      </c>
      <c r="E128" s="165">
        <v>0</v>
      </c>
      <c r="F128" s="164">
        <v>0</v>
      </c>
      <c r="G128" s="165">
        <v>0</v>
      </c>
      <c r="H128" s="164">
        <v>0</v>
      </c>
      <c r="I128" s="165">
        <v>0</v>
      </c>
      <c r="J128" s="164">
        <v>0</v>
      </c>
      <c r="K128" s="165">
        <v>0</v>
      </c>
      <c r="L128" s="166">
        <v>0</v>
      </c>
      <c r="M128" s="109" t="s">
        <v>18</v>
      </c>
      <c r="N128" s="278"/>
    </row>
    <row r="129" spans="1:14" s="67" customFormat="1" ht="13.5" customHeight="1">
      <c r="A129" s="289"/>
      <c r="B129" s="113" t="s">
        <v>19</v>
      </c>
      <c r="C129" s="213">
        <f t="shared" si="1"/>
        <v>2854</v>
      </c>
      <c r="D129" s="215">
        <v>2854</v>
      </c>
      <c r="E129" s="215">
        <v>0</v>
      </c>
      <c r="F129" s="214">
        <v>0</v>
      </c>
      <c r="G129" s="215">
        <v>0</v>
      </c>
      <c r="H129" s="214">
        <v>0</v>
      </c>
      <c r="I129" s="215">
        <v>0</v>
      </c>
      <c r="J129" s="214">
        <v>0</v>
      </c>
      <c r="K129" s="215">
        <v>0</v>
      </c>
      <c r="L129" s="216">
        <v>0</v>
      </c>
      <c r="M129" s="114" t="s">
        <v>297</v>
      </c>
      <c r="N129" s="280"/>
    </row>
    <row r="130" spans="1:14" s="67" customFormat="1" ht="13.5" customHeight="1" thickBot="1">
      <c r="A130" s="273" t="s">
        <v>331</v>
      </c>
      <c r="B130" s="151" t="s">
        <v>14</v>
      </c>
      <c r="C130" s="152">
        <f t="shared" si="1"/>
        <v>1</v>
      </c>
      <c r="D130" s="153">
        <v>0</v>
      </c>
      <c r="E130" s="154">
        <v>0</v>
      </c>
      <c r="F130" s="155">
        <v>0</v>
      </c>
      <c r="G130" s="155">
        <v>0</v>
      </c>
      <c r="H130" s="155">
        <v>0</v>
      </c>
      <c r="I130" s="155">
        <v>0</v>
      </c>
      <c r="J130" s="155">
        <v>0</v>
      </c>
      <c r="K130" s="155">
        <v>0</v>
      </c>
      <c r="L130" s="155">
        <v>1</v>
      </c>
      <c r="M130" s="156" t="s">
        <v>15</v>
      </c>
      <c r="N130" s="275" t="s">
        <v>345</v>
      </c>
    </row>
    <row r="131" spans="1:14" s="67" customFormat="1" ht="13.5" customHeight="1" thickBot="1">
      <c r="A131" s="274"/>
      <c r="B131" s="157" t="s">
        <v>17</v>
      </c>
      <c r="C131" s="158">
        <f t="shared" si="1"/>
        <v>2684</v>
      </c>
      <c r="D131" s="159">
        <v>0</v>
      </c>
      <c r="E131" s="160">
        <v>0</v>
      </c>
      <c r="F131" s="161">
        <v>0</v>
      </c>
      <c r="G131" s="161">
        <v>0</v>
      </c>
      <c r="H131" s="161">
        <v>0</v>
      </c>
      <c r="I131" s="161">
        <v>0</v>
      </c>
      <c r="J131" s="161">
        <v>0</v>
      </c>
      <c r="K131" s="161">
        <v>0</v>
      </c>
      <c r="L131" s="161">
        <v>2684</v>
      </c>
      <c r="M131" s="162" t="s">
        <v>18</v>
      </c>
      <c r="N131" s="276"/>
    </row>
    <row r="132" spans="1:14" s="67" customFormat="1" ht="13.5" customHeight="1" thickBot="1">
      <c r="A132" s="274"/>
      <c r="B132" s="157" t="s">
        <v>19</v>
      </c>
      <c r="C132" s="158">
        <f t="shared" si="1"/>
        <v>1211</v>
      </c>
      <c r="D132" s="159">
        <v>0</v>
      </c>
      <c r="E132" s="160">
        <v>0</v>
      </c>
      <c r="F132" s="161">
        <v>0</v>
      </c>
      <c r="G132" s="161">
        <v>0</v>
      </c>
      <c r="H132" s="161">
        <v>0</v>
      </c>
      <c r="I132" s="161">
        <v>0</v>
      </c>
      <c r="J132" s="161">
        <v>0</v>
      </c>
      <c r="K132" s="161">
        <v>0</v>
      </c>
      <c r="L132" s="161">
        <v>1211</v>
      </c>
      <c r="M132" s="162" t="s">
        <v>297</v>
      </c>
      <c r="N132" s="276"/>
    </row>
    <row r="133" spans="1:14" s="67" customFormat="1" ht="13.5" customHeight="1" thickBot="1">
      <c r="A133" s="277" t="s">
        <v>65</v>
      </c>
      <c r="B133" s="111" t="s">
        <v>14</v>
      </c>
      <c r="C133" s="163">
        <f t="shared" si="1"/>
        <v>146</v>
      </c>
      <c r="D133" s="164">
        <v>1</v>
      </c>
      <c r="E133" s="165">
        <v>0</v>
      </c>
      <c r="F133" s="164">
        <v>0</v>
      </c>
      <c r="G133" s="165">
        <v>0</v>
      </c>
      <c r="H133" s="164">
        <v>64</v>
      </c>
      <c r="I133" s="165">
        <v>15</v>
      </c>
      <c r="J133" s="164">
        <v>1</v>
      </c>
      <c r="K133" s="165">
        <v>28</v>
      </c>
      <c r="L133" s="166">
        <v>37</v>
      </c>
      <c r="M133" s="109" t="s">
        <v>15</v>
      </c>
      <c r="N133" s="278" t="s">
        <v>346</v>
      </c>
    </row>
    <row r="134" spans="1:14" s="67" customFormat="1" ht="13.5" customHeight="1" thickBot="1">
      <c r="A134" s="277"/>
      <c r="B134" s="111" t="s">
        <v>17</v>
      </c>
      <c r="C134" s="163">
        <f t="shared" si="1"/>
        <v>5613815</v>
      </c>
      <c r="D134" s="164">
        <v>491</v>
      </c>
      <c r="E134" s="165">
        <v>0</v>
      </c>
      <c r="F134" s="164">
        <v>0</v>
      </c>
      <c r="G134" s="165">
        <v>0</v>
      </c>
      <c r="H134" s="164">
        <v>2305927</v>
      </c>
      <c r="I134" s="165">
        <v>355125</v>
      </c>
      <c r="J134" s="164">
        <v>22998</v>
      </c>
      <c r="K134" s="165">
        <v>827942</v>
      </c>
      <c r="L134" s="166">
        <v>2101332</v>
      </c>
      <c r="M134" s="109" t="s">
        <v>18</v>
      </c>
      <c r="N134" s="278"/>
    </row>
    <row r="135" spans="1:14" s="67" customFormat="1" ht="12.75" customHeight="1" thickBot="1">
      <c r="A135" s="277"/>
      <c r="B135" s="111" t="s">
        <v>19</v>
      </c>
      <c r="C135" s="163">
        <f t="shared" si="1"/>
        <v>3213882</v>
      </c>
      <c r="D135" s="164">
        <v>148</v>
      </c>
      <c r="E135" s="165">
        <v>0</v>
      </c>
      <c r="F135" s="164">
        <v>0</v>
      </c>
      <c r="G135" s="165">
        <v>0</v>
      </c>
      <c r="H135" s="164">
        <v>1357266</v>
      </c>
      <c r="I135" s="165">
        <v>178745</v>
      </c>
      <c r="J135" s="164">
        <v>12319</v>
      </c>
      <c r="K135" s="165">
        <v>407429</v>
      </c>
      <c r="L135" s="166">
        <v>1257975</v>
      </c>
      <c r="M135" s="109" t="s">
        <v>297</v>
      </c>
      <c r="N135" s="278"/>
    </row>
    <row r="136" spans="1:14" s="67" customFormat="1" ht="13.5" customHeight="1" thickBot="1">
      <c r="A136" s="274" t="s">
        <v>328</v>
      </c>
      <c r="B136" s="157" t="s">
        <v>14</v>
      </c>
      <c r="C136" s="158">
        <f t="shared" si="1"/>
        <v>1</v>
      </c>
      <c r="D136" s="159">
        <v>0</v>
      </c>
      <c r="E136" s="160">
        <v>0</v>
      </c>
      <c r="F136" s="161">
        <v>0</v>
      </c>
      <c r="G136" s="161">
        <v>0</v>
      </c>
      <c r="H136" s="161">
        <v>1</v>
      </c>
      <c r="I136" s="161">
        <v>0</v>
      </c>
      <c r="J136" s="161">
        <v>0</v>
      </c>
      <c r="K136" s="161">
        <v>0</v>
      </c>
      <c r="L136" s="161">
        <v>0</v>
      </c>
      <c r="M136" s="162" t="s">
        <v>15</v>
      </c>
      <c r="N136" s="276" t="s">
        <v>347</v>
      </c>
    </row>
    <row r="137" spans="1:14" s="106" customFormat="1" ht="13.5" customHeight="1" thickBot="1">
      <c r="A137" s="274"/>
      <c r="B137" s="157" t="s">
        <v>17</v>
      </c>
      <c r="C137" s="158">
        <f t="shared" si="1"/>
        <v>22456</v>
      </c>
      <c r="D137" s="159">
        <v>0</v>
      </c>
      <c r="E137" s="160">
        <v>0</v>
      </c>
      <c r="F137" s="161">
        <v>0</v>
      </c>
      <c r="G137" s="161">
        <v>0</v>
      </c>
      <c r="H137" s="161">
        <v>22456</v>
      </c>
      <c r="I137" s="161">
        <v>0</v>
      </c>
      <c r="J137" s="161">
        <v>0</v>
      </c>
      <c r="K137" s="161">
        <v>0</v>
      </c>
      <c r="L137" s="161">
        <v>0</v>
      </c>
      <c r="M137" s="162" t="s">
        <v>18</v>
      </c>
      <c r="N137" s="276"/>
    </row>
    <row r="138" spans="1:14" s="106" customFormat="1" ht="13.5" customHeight="1">
      <c r="A138" s="286"/>
      <c r="B138" s="177" t="s">
        <v>19</v>
      </c>
      <c r="C138" s="178">
        <f t="shared" si="1"/>
        <v>12060</v>
      </c>
      <c r="D138" s="179">
        <v>0</v>
      </c>
      <c r="E138" s="180">
        <v>0</v>
      </c>
      <c r="F138" s="181">
        <v>0</v>
      </c>
      <c r="G138" s="181">
        <v>0</v>
      </c>
      <c r="H138" s="181">
        <v>12060</v>
      </c>
      <c r="I138" s="181">
        <v>0</v>
      </c>
      <c r="J138" s="181">
        <v>0</v>
      </c>
      <c r="K138" s="181">
        <v>0</v>
      </c>
      <c r="L138" s="181">
        <v>0</v>
      </c>
      <c r="M138" s="182" t="s">
        <v>297</v>
      </c>
      <c r="N138" s="287"/>
    </row>
    <row r="139" spans="1:14" ht="13.5" thickBot="1">
      <c r="A139" s="281" t="s">
        <v>9</v>
      </c>
      <c r="B139" s="183" t="s">
        <v>14</v>
      </c>
      <c r="C139" s="184">
        <f t="shared" ref="C139:L141" si="2">C10+C13+C16+C19+C22+C25+C28+C31+C34+C37+C40+C43+C46+C49+C52+C55+C58+C61+C64+C67+C70+C73+C76+C79+C82+C85+C88+C91+C94+C97+C100+C103+C106+C109+C112+C115+C118+C121+C124+C127+C130+C133+C136</f>
        <v>1360</v>
      </c>
      <c r="D139" s="184">
        <f t="shared" si="2"/>
        <v>111</v>
      </c>
      <c r="E139" s="184">
        <f t="shared" si="2"/>
        <v>0</v>
      </c>
      <c r="F139" s="184">
        <f t="shared" si="2"/>
        <v>0</v>
      </c>
      <c r="G139" s="184">
        <f t="shared" si="2"/>
        <v>0</v>
      </c>
      <c r="H139" s="184">
        <f t="shared" si="2"/>
        <v>497</v>
      </c>
      <c r="I139" s="184">
        <f t="shared" si="2"/>
        <v>283</v>
      </c>
      <c r="J139" s="184">
        <f t="shared" si="2"/>
        <v>42</v>
      </c>
      <c r="K139" s="184">
        <f t="shared" si="2"/>
        <v>185</v>
      </c>
      <c r="L139" s="184">
        <f t="shared" si="2"/>
        <v>242</v>
      </c>
      <c r="M139" s="185" t="s">
        <v>15</v>
      </c>
      <c r="N139" s="283" t="s">
        <v>2</v>
      </c>
    </row>
    <row r="140" spans="1:14" ht="13.5" thickBot="1">
      <c r="A140" s="277"/>
      <c r="B140" s="171" t="s">
        <v>17</v>
      </c>
      <c r="C140" s="172">
        <f t="shared" si="2"/>
        <v>40653321</v>
      </c>
      <c r="D140" s="172">
        <f t="shared" si="2"/>
        <v>487117</v>
      </c>
      <c r="E140" s="172">
        <f t="shared" si="2"/>
        <v>0</v>
      </c>
      <c r="F140" s="172">
        <f t="shared" si="2"/>
        <v>0</v>
      </c>
      <c r="G140" s="172">
        <f t="shared" si="2"/>
        <v>0</v>
      </c>
      <c r="H140" s="172">
        <f t="shared" si="2"/>
        <v>18295210</v>
      </c>
      <c r="I140" s="172">
        <f t="shared" si="2"/>
        <v>4353528</v>
      </c>
      <c r="J140" s="172">
        <f t="shared" si="2"/>
        <v>438913</v>
      </c>
      <c r="K140" s="172">
        <f t="shared" si="2"/>
        <v>7430370</v>
      </c>
      <c r="L140" s="172">
        <f t="shared" si="2"/>
        <v>9648183</v>
      </c>
      <c r="M140" s="173" t="s">
        <v>18</v>
      </c>
      <c r="N140" s="284"/>
    </row>
    <row r="141" spans="1:14">
      <c r="A141" s="282"/>
      <c r="B141" s="174" t="s">
        <v>19</v>
      </c>
      <c r="C141" s="175">
        <f t="shared" si="2"/>
        <v>22134096</v>
      </c>
      <c r="D141" s="175">
        <f t="shared" si="2"/>
        <v>245374</v>
      </c>
      <c r="E141" s="175">
        <f t="shared" si="2"/>
        <v>0</v>
      </c>
      <c r="F141" s="175">
        <f t="shared" si="2"/>
        <v>0</v>
      </c>
      <c r="G141" s="175">
        <f t="shared" si="2"/>
        <v>0</v>
      </c>
      <c r="H141" s="175">
        <f t="shared" si="2"/>
        <v>10402047</v>
      </c>
      <c r="I141" s="175">
        <f t="shared" si="2"/>
        <v>2015210</v>
      </c>
      <c r="J141" s="175">
        <f t="shared" si="2"/>
        <v>211211</v>
      </c>
      <c r="K141" s="175">
        <f t="shared" si="2"/>
        <v>3841020</v>
      </c>
      <c r="L141" s="175">
        <f t="shared" si="2"/>
        <v>5419234</v>
      </c>
      <c r="M141" s="176" t="s">
        <v>297</v>
      </c>
      <c r="N141" s="285"/>
    </row>
    <row r="142" spans="1:14">
      <c r="A142" s="127"/>
      <c r="C142"/>
    </row>
    <row r="143" spans="1:14">
      <c r="C143"/>
    </row>
    <row r="144" spans="1:14">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row r="179" spans="3:3">
      <c r="C179"/>
    </row>
    <row r="180" spans="3:3">
      <c r="C180"/>
    </row>
    <row r="181" spans="3:3">
      <c r="C181"/>
    </row>
    <row r="182" spans="3:3">
      <c r="C182"/>
    </row>
    <row r="183" spans="3:3">
      <c r="C183"/>
    </row>
    <row r="184" spans="3:3">
      <c r="C184"/>
    </row>
    <row r="185" spans="3:3">
      <c r="C185"/>
    </row>
    <row r="186" spans="3:3">
      <c r="C186"/>
    </row>
    <row r="187" spans="3:3">
      <c r="C187"/>
    </row>
    <row r="188" spans="3:3">
      <c r="C188"/>
    </row>
    <row r="189" spans="3:3">
      <c r="C189"/>
    </row>
    <row r="190" spans="3:3">
      <c r="C190"/>
    </row>
    <row r="191" spans="3:3">
      <c r="C191"/>
    </row>
    <row r="192" spans="3:3">
      <c r="C192"/>
    </row>
    <row r="193" spans="3:3">
      <c r="C193"/>
    </row>
    <row r="194" spans="3:3">
      <c r="C194"/>
    </row>
    <row r="195" spans="3:3">
      <c r="C195"/>
    </row>
    <row r="196" spans="3:3">
      <c r="C196"/>
    </row>
    <row r="197" spans="3:3">
      <c r="C197"/>
    </row>
    <row r="198" spans="3:3">
      <c r="C198"/>
    </row>
    <row r="199" spans="3:3">
      <c r="C199"/>
    </row>
    <row r="200" spans="3:3">
      <c r="C200"/>
    </row>
    <row r="201" spans="3:3">
      <c r="C201"/>
    </row>
    <row r="202" spans="3:3">
      <c r="C202"/>
    </row>
    <row r="203" spans="3:3">
      <c r="C203"/>
    </row>
    <row r="204" spans="3:3">
      <c r="C204"/>
    </row>
    <row r="205" spans="3:3">
      <c r="C205"/>
    </row>
    <row r="206" spans="3:3">
      <c r="C206"/>
    </row>
    <row r="207" spans="3:3">
      <c r="C207"/>
    </row>
    <row r="208" spans="3:3">
      <c r="C208"/>
    </row>
    <row r="209" spans="3:3">
      <c r="C209"/>
    </row>
    <row r="210" spans="3:3">
      <c r="C210"/>
    </row>
    <row r="211" spans="3:3">
      <c r="C211"/>
    </row>
    <row r="212" spans="3:3">
      <c r="C212"/>
    </row>
    <row r="213" spans="3:3">
      <c r="C213"/>
    </row>
    <row r="214" spans="3:3">
      <c r="C214"/>
    </row>
    <row r="215" spans="3:3">
      <c r="C215"/>
    </row>
    <row r="216" spans="3:3">
      <c r="C216"/>
    </row>
    <row r="217" spans="3:3">
      <c r="C217"/>
    </row>
    <row r="218" spans="3:3">
      <c r="C218"/>
    </row>
    <row r="219" spans="3:3">
      <c r="C219"/>
    </row>
    <row r="220" spans="3:3">
      <c r="C220"/>
    </row>
    <row r="221" spans="3:3">
      <c r="C221"/>
    </row>
    <row r="222" spans="3:3">
      <c r="C222"/>
    </row>
    <row r="223" spans="3:3">
      <c r="C223"/>
    </row>
    <row r="224" spans="3:3">
      <c r="C224"/>
    </row>
    <row r="225" spans="3:3">
      <c r="C225"/>
    </row>
    <row r="226" spans="3:3">
      <c r="C226"/>
    </row>
    <row r="227" spans="3:3">
      <c r="C227"/>
    </row>
    <row r="228" spans="3:3">
      <c r="C228"/>
    </row>
    <row r="229" spans="3:3">
      <c r="C229"/>
    </row>
    <row r="230" spans="3:3">
      <c r="C230"/>
    </row>
    <row r="231" spans="3:3">
      <c r="C231"/>
    </row>
    <row r="232" spans="3:3">
      <c r="C232"/>
    </row>
    <row r="233" spans="3:3">
      <c r="C233"/>
    </row>
    <row r="234" spans="3:3">
      <c r="C234"/>
    </row>
    <row r="235" spans="3:3">
      <c r="C235"/>
    </row>
    <row r="236" spans="3:3">
      <c r="C236"/>
    </row>
    <row r="237" spans="3:3">
      <c r="C237"/>
    </row>
    <row r="238" spans="3:3">
      <c r="C238"/>
    </row>
    <row r="239" spans="3:3">
      <c r="C239"/>
    </row>
    <row r="240" spans="3:3">
      <c r="C240"/>
    </row>
    <row r="241" spans="3:3">
      <c r="C241"/>
    </row>
    <row r="242" spans="3:3">
      <c r="C242"/>
    </row>
    <row r="243" spans="3:3">
      <c r="C243"/>
    </row>
    <row r="244" spans="3:3">
      <c r="C244"/>
    </row>
    <row r="245" spans="3:3">
      <c r="C245"/>
    </row>
    <row r="246" spans="3:3">
      <c r="C246"/>
    </row>
    <row r="247" spans="3:3">
      <c r="C247"/>
    </row>
    <row r="248" spans="3:3">
      <c r="C248"/>
    </row>
    <row r="249" spans="3:3">
      <c r="C249"/>
    </row>
    <row r="250" spans="3:3">
      <c r="C250"/>
    </row>
    <row r="251" spans="3:3">
      <c r="C251"/>
    </row>
    <row r="252" spans="3:3">
      <c r="C252"/>
    </row>
    <row r="253" spans="3:3">
      <c r="C253"/>
    </row>
    <row r="254" spans="3:3">
      <c r="C254"/>
    </row>
    <row r="255" spans="3:3">
      <c r="C255"/>
    </row>
    <row r="256" spans="3:3">
      <c r="C256"/>
    </row>
    <row r="257" spans="3:3">
      <c r="C257"/>
    </row>
    <row r="258" spans="3:3">
      <c r="C258"/>
    </row>
    <row r="259" spans="3:3">
      <c r="C259"/>
    </row>
    <row r="260" spans="3:3">
      <c r="C260"/>
    </row>
    <row r="261" spans="3:3">
      <c r="C261"/>
    </row>
    <row r="262" spans="3:3">
      <c r="C262"/>
    </row>
    <row r="263" spans="3:3">
      <c r="C263"/>
    </row>
    <row r="264" spans="3:3">
      <c r="C264"/>
    </row>
    <row r="265" spans="3:3">
      <c r="C265"/>
    </row>
    <row r="266" spans="3:3">
      <c r="C266"/>
    </row>
    <row r="267" spans="3:3">
      <c r="C267"/>
    </row>
  </sheetData>
  <mergeCells count="98">
    <mergeCell ref="A139:A141"/>
    <mergeCell ref="N139:N141"/>
    <mergeCell ref="N127:N129"/>
    <mergeCell ref="A130:A132"/>
    <mergeCell ref="N130:N132"/>
    <mergeCell ref="A133:A135"/>
    <mergeCell ref="N133:N135"/>
    <mergeCell ref="A136:A138"/>
    <mergeCell ref="N136:N138"/>
    <mergeCell ref="A127:A129"/>
    <mergeCell ref="A118:A120"/>
    <mergeCell ref="N118:N120"/>
    <mergeCell ref="A121:A123"/>
    <mergeCell ref="N121:N123"/>
    <mergeCell ref="A124:A126"/>
    <mergeCell ref="N124:N126"/>
    <mergeCell ref="A109:A111"/>
    <mergeCell ref="N109:N111"/>
    <mergeCell ref="A112:A114"/>
    <mergeCell ref="N112:N114"/>
    <mergeCell ref="A115:A117"/>
    <mergeCell ref="N115:N117"/>
    <mergeCell ref="A100:A102"/>
    <mergeCell ref="N100:N102"/>
    <mergeCell ref="A103:A105"/>
    <mergeCell ref="N103:N105"/>
    <mergeCell ref="A106:A108"/>
    <mergeCell ref="N106:N108"/>
    <mergeCell ref="A91:A93"/>
    <mergeCell ref="N91:N93"/>
    <mergeCell ref="A94:A96"/>
    <mergeCell ref="N94:N96"/>
    <mergeCell ref="A97:A99"/>
    <mergeCell ref="N97:N99"/>
    <mergeCell ref="A82:A84"/>
    <mergeCell ref="N82:N84"/>
    <mergeCell ref="A85:A87"/>
    <mergeCell ref="N85:N87"/>
    <mergeCell ref="A88:A90"/>
    <mergeCell ref="N88:N90"/>
    <mergeCell ref="A73:A75"/>
    <mergeCell ref="N73:N75"/>
    <mergeCell ref="A76:A78"/>
    <mergeCell ref="N76:N78"/>
    <mergeCell ref="A79:A81"/>
    <mergeCell ref="N79:N81"/>
    <mergeCell ref="A64:A66"/>
    <mergeCell ref="N64:N66"/>
    <mergeCell ref="A67:A69"/>
    <mergeCell ref="N67:N69"/>
    <mergeCell ref="A70:A72"/>
    <mergeCell ref="N70:N72"/>
    <mergeCell ref="A55:A57"/>
    <mergeCell ref="N55:N57"/>
    <mergeCell ref="A58:A60"/>
    <mergeCell ref="N58:N60"/>
    <mergeCell ref="A61:A63"/>
    <mergeCell ref="N61:N63"/>
    <mergeCell ref="A46:A48"/>
    <mergeCell ref="N46:N48"/>
    <mergeCell ref="A49:A51"/>
    <mergeCell ref="N49:N51"/>
    <mergeCell ref="A52:A54"/>
    <mergeCell ref="N52:N54"/>
    <mergeCell ref="A37:A39"/>
    <mergeCell ref="N37:N39"/>
    <mergeCell ref="A40:A42"/>
    <mergeCell ref="N40:N42"/>
    <mergeCell ref="A43:A45"/>
    <mergeCell ref="N43:N45"/>
    <mergeCell ref="A28:A30"/>
    <mergeCell ref="N28:N30"/>
    <mergeCell ref="A31:A33"/>
    <mergeCell ref="N31:N33"/>
    <mergeCell ref="A34:A36"/>
    <mergeCell ref="N34:N36"/>
    <mergeCell ref="A19:A21"/>
    <mergeCell ref="N19:N21"/>
    <mergeCell ref="A22:A24"/>
    <mergeCell ref="N22:N24"/>
    <mergeCell ref="A25:A27"/>
    <mergeCell ref="N25:N27"/>
    <mergeCell ref="A10:A12"/>
    <mergeCell ref="N10:N12"/>
    <mergeCell ref="A13:A15"/>
    <mergeCell ref="N13:N15"/>
    <mergeCell ref="A16:A18"/>
    <mergeCell ref="N16:N18"/>
    <mergeCell ref="A1:N1"/>
    <mergeCell ref="A2:N2"/>
    <mergeCell ref="A3:N3"/>
    <mergeCell ref="A4:N4"/>
    <mergeCell ref="A5:N5"/>
    <mergeCell ref="A7:A9"/>
    <mergeCell ref="B7:B9"/>
    <mergeCell ref="C7:L7"/>
    <mergeCell ref="M7:M9"/>
    <mergeCell ref="N7:N9"/>
  </mergeCells>
  <printOptions horizontalCentered="1"/>
  <pageMargins left="0" right="0" top="0.74803149606299213" bottom="0" header="0.31496062992125984" footer="0.31496062992125984"/>
  <pageSetup paperSize="9" scale="90" orientation="landscape" r:id="rId1"/>
  <rowBreaks count="4" manualBreakCount="4">
    <brk id="39" max="13" man="1"/>
    <brk id="69" max="13" man="1"/>
    <brk id="99" max="13" man="1"/>
    <brk id="129"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83FA3-7859-4F64-8CDD-21D9DB9126C9}">
  <dimension ref="A1:N168"/>
  <sheetViews>
    <sheetView view="pageBreakPreview" topLeftCell="A16" zoomScaleNormal="100" zoomScaleSheetLayoutView="100" workbookViewId="0">
      <selection activeCell="N40" sqref="A40:N42"/>
    </sheetView>
  </sheetViews>
  <sheetFormatPr defaultRowHeight="15"/>
  <cols>
    <col min="1" max="1" width="17.42578125" style="144" customWidth="1"/>
    <col min="2" max="2" width="12.7109375" style="144" customWidth="1"/>
    <col min="3" max="3" width="11.7109375" style="129" customWidth="1"/>
    <col min="4" max="12" width="9.85546875" style="144" customWidth="1"/>
    <col min="13" max="13" width="11.7109375" style="144" customWidth="1"/>
    <col min="14" max="14" width="18.140625" style="144" customWidth="1"/>
    <col min="15" max="15" width="16" style="144" customWidth="1"/>
    <col min="16" max="16" width="1.28515625" style="144" customWidth="1"/>
    <col min="17" max="16384" width="9.140625" style="144"/>
  </cols>
  <sheetData>
    <row r="1" spans="1:14" s="128" customFormat="1" ht="10.5" customHeight="1">
      <c r="A1" s="304"/>
      <c r="B1" s="304"/>
      <c r="C1" s="304"/>
      <c r="D1" s="304"/>
      <c r="E1" s="304"/>
      <c r="F1" s="304"/>
      <c r="G1" s="304"/>
      <c r="H1" s="304"/>
      <c r="I1" s="304"/>
      <c r="J1" s="304"/>
      <c r="K1" s="304"/>
      <c r="L1" s="304"/>
      <c r="M1" s="304"/>
      <c r="N1" s="304"/>
    </row>
    <row r="2" spans="1:14" s="129" customFormat="1" ht="18">
      <c r="A2" s="305" t="s">
        <v>0</v>
      </c>
      <c r="B2" s="305"/>
      <c r="C2" s="305"/>
      <c r="D2" s="305"/>
      <c r="E2" s="305"/>
      <c r="F2" s="305"/>
      <c r="G2" s="305"/>
      <c r="H2" s="305"/>
      <c r="I2" s="305"/>
      <c r="J2" s="305"/>
      <c r="K2" s="305"/>
      <c r="L2" s="305"/>
      <c r="M2" s="305"/>
      <c r="N2" s="305"/>
    </row>
    <row r="3" spans="1:14" s="129" customFormat="1" ht="15.75" customHeight="1">
      <c r="A3" s="306" t="s">
        <v>178</v>
      </c>
      <c r="B3" s="306"/>
      <c r="C3" s="306"/>
      <c r="D3" s="306"/>
      <c r="E3" s="306"/>
      <c r="F3" s="306"/>
      <c r="G3" s="306"/>
      <c r="H3" s="306"/>
      <c r="I3" s="306"/>
      <c r="J3" s="306"/>
      <c r="K3" s="306"/>
      <c r="L3" s="306"/>
      <c r="M3" s="306"/>
      <c r="N3" s="306"/>
    </row>
    <row r="4" spans="1:14" s="129" customFormat="1" ht="15.75">
      <c r="A4" s="307">
        <v>2023</v>
      </c>
      <c r="B4" s="307"/>
      <c r="C4" s="307"/>
      <c r="D4" s="307"/>
      <c r="E4" s="307"/>
      <c r="F4" s="307"/>
      <c r="G4" s="307"/>
      <c r="H4" s="307"/>
      <c r="I4" s="307"/>
      <c r="J4" s="307"/>
      <c r="K4" s="307"/>
      <c r="L4" s="307"/>
      <c r="M4" s="307"/>
      <c r="N4" s="307"/>
    </row>
    <row r="5" spans="1:14" s="129" customFormat="1" ht="15.75" customHeight="1">
      <c r="A5" s="308" t="s">
        <v>126</v>
      </c>
      <c r="B5" s="308"/>
      <c r="C5" s="308"/>
      <c r="D5" s="308"/>
      <c r="E5" s="308"/>
      <c r="F5" s="308"/>
      <c r="G5" s="308"/>
      <c r="H5" s="308"/>
      <c r="I5" s="308"/>
      <c r="J5" s="308"/>
      <c r="K5" s="308"/>
      <c r="L5" s="308"/>
      <c r="M5" s="308"/>
      <c r="N5" s="308"/>
    </row>
    <row r="6" spans="1:14" s="129" customFormat="1" ht="15.75">
      <c r="A6" s="130" t="s">
        <v>73</v>
      </c>
      <c r="B6" s="131"/>
      <c r="C6" s="131"/>
      <c r="D6" s="131"/>
      <c r="E6" s="131"/>
      <c r="F6" s="131"/>
      <c r="G6" s="131"/>
      <c r="H6" s="131"/>
      <c r="I6" s="131"/>
      <c r="J6" s="131"/>
      <c r="K6" s="131"/>
      <c r="L6" s="132"/>
      <c r="M6" s="131"/>
      <c r="N6" s="133" t="s">
        <v>125</v>
      </c>
    </row>
    <row r="7" spans="1:14" s="129" customFormat="1" ht="23.25" customHeight="1">
      <c r="A7" s="309" t="s">
        <v>117</v>
      </c>
      <c r="B7" s="309" t="s">
        <v>118</v>
      </c>
      <c r="C7" s="312" t="s">
        <v>120</v>
      </c>
      <c r="D7" s="312"/>
      <c r="E7" s="312"/>
      <c r="F7" s="312"/>
      <c r="G7" s="312"/>
      <c r="H7" s="312"/>
      <c r="I7" s="312"/>
      <c r="J7" s="312"/>
      <c r="K7" s="312"/>
      <c r="L7" s="312"/>
      <c r="M7" s="313" t="s">
        <v>119</v>
      </c>
      <c r="N7" s="313" t="s">
        <v>8</v>
      </c>
    </row>
    <row r="8" spans="1:14" s="135" customFormat="1" ht="30" customHeight="1">
      <c r="A8" s="310"/>
      <c r="B8" s="310"/>
      <c r="C8" s="134" t="s">
        <v>2</v>
      </c>
      <c r="D8" s="134" t="s">
        <v>3</v>
      </c>
      <c r="E8" s="134" t="s">
        <v>78</v>
      </c>
      <c r="F8" s="134" t="s">
        <v>77</v>
      </c>
      <c r="G8" s="134" t="s">
        <v>4</v>
      </c>
      <c r="H8" s="134" t="s">
        <v>76</v>
      </c>
      <c r="I8" s="134" t="s">
        <v>5</v>
      </c>
      <c r="J8" s="134" t="s">
        <v>75</v>
      </c>
      <c r="K8" s="134" t="s">
        <v>6</v>
      </c>
      <c r="L8" s="134" t="s">
        <v>7</v>
      </c>
      <c r="M8" s="314"/>
      <c r="N8" s="314"/>
    </row>
    <row r="9" spans="1:14" s="135" customFormat="1" ht="24.75" customHeight="1">
      <c r="A9" s="311"/>
      <c r="B9" s="311"/>
      <c r="C9" s="136" t="s">
        <v>9</v>
      </c>
      <c r="D9" s="137" t="s">
        <v>209</v>
      </c>
      <c r="E9" s="137" t="s">
        <v>208</v>
      </c>
      <c r="F9" s="137" t="s">
        <v>207</v>
      </c>
      <c r="G9" s="137" t="s">
        <v>10</v>
      </c>
      <c r="H9" s="137" t="s">
        <v>205</v>
      </c>
      <c r="I9" s="137" t="s">
        <v>204</v>
      </c>
      <c r="J9" s="137" t="s">
        <v>210</v>
      </c>
      <c r="K9" s="137" t="s">
        <v>11</v>
      </c>
      <c r="L9" s="137" t="s">
        <v>12</v>
      </c>
      <c r="M9" s="315"/>
      <c r="N9" s="315"/>
    </row>
    <row r="10" spans="1:14" s="138" customFormat="1" ht="13.5" customHeight="1" thickBot="1">
      <c r="A10" s="302" t="s">
        <v>13</v>
      </c>
      <c r="B10" s="186" t="s">
        <v>14</v>
      </c>
      <c r="C10" s="187">
        <f>SUM(D10:L10)</f>
        <v>0</v>
      </c>
      <c r="D10" s="188">
        <v>0</v>
      </c>
      <c r="E10" s="189">
        <v>0</v>
      </c>
      <c r="F10" s="188">
        <v>0</v>
      </c>
      <c r="G10" s="189">
        <v>0</v>
      </c>
      <c r="H10" s="188">
        <v>0</v>
      </c>
      <c r="I10" s="189">
        <v>0</v>
      </c>
      <c r="J10" s="188">
        <v>0</v>
      </c>
      <c r="K10" s="189">
        <v>0</v>
      </c>
      <c r="L10" s="188">
        <v>0</v>
      </c>
      <c r="M10" s="190" t="s">
        <v>15</v>
      </c>
      <c r="N10" s="303" t="s">
        <v>16</v>
      </c>
    </row>
    <row r="11" spans="1:14" s="138" customFormat="1" ht="13.5" customHeight="1" thickBot="1">
      <c r="A11" s="290"/>
      <c r="B11" s="191" t="s">
        <v>17</v>
      </c>
      <c r="C11" s="192">
        <f t="shared" ref="C11:C51" si="0">SUM(D11:L11)</f>
        <v>0</v>
      </c>
      <c r="D11" s="193">
        <v>0</v>
      </c>
      <c r="E11" s="194">
        <v>0</v>
      </c>
      <c r="F11" s="193">
        <v>0</v>
      </c>
      <c r="G11" s="194">
        <v>0</v>
      </c>
      <c r="H11" s="193">
        <v>0</v>
      </c>
      <c r="I11" s="194">
        <v>0</v>
      </c>
      <c r="J11" s="193">
        <v>0</v>
      </c>
      <c r="K11" s="194">
        <v>0</v>
      </c>
      <c r="L11" s="193">
        <v>0</v>
      </c>
      <c r="M11" s="195" t="s">
        <v>18</v>
      </c>
      <c r="N11" s="291"/>
    </row>
    <row r="12" spans="1:14" s="138" customFormat="1" ht="13.5" customHeight="1" thickBot="1">
      <c r="A12" s="290"/>
      <c r="B12" s="191" t="s">
        <v>19</v>
      </c>
      <c r="C12" s="192">
        <f t="shared" si="0"/>
        <v>0</v>
      </c>
      <c r="D12" s="193">
        <v>0</v>
      </c>
      <c r="E12" s="194">
        <v>0</v>
      </c>
      <c r="F12" s="193">
        <v>0</v>
      </c>
      <c r="G12" s="194">
        <v>0</v>
      </c>
      <c r="H12" s="193">
        <v>0</v>
      </c>
      <c r="I12" s="194">
        <v>0</v>
      </c>
      <c r="J12" s="193">
        <v>0</v>
      </c>
      <c r="K12" s="194">
        <v>0</v>
      </c>
      <c r="L12" s="193">
        <v>0</v>
      </c>
      <c r="M12" s="195" t="s">
        <v>297</v>
      </c>
      <c r="N12" s="291"/>
    </row>
    <row r="13" spans="1:14" s="138" customFormat="1" ht="13.5" customHeight="1" thickBot="1">
      <c r="A13" s="292" t="s">
        <v>239</v>
      </c>
      <c r="B13" s="139" t="s">
        <v>14</v>
      </c>
      <c r="C13" s="196">
        <f t="shared" si="0"/>
        <v>1</v>
      </c>
      <c r="D13" s="197">
        <v>0</v>
      </c>
      <c r="E13" s="198">
        <v>0</v>
      </c>
      <c r="F13" s="197">
        <v>0</v>
      </c>
      <c r="G13" s="198">
        <v>0</v>
      </c>
      <c r="H13" s="197">
        <v>0</v>
      </c>
      <c r="I13" s="198">
        <v>0</v>
      </c>
      <c r="J13" s="197">
        <v>0</v>
      </c>
      <c r="K13" s="198">
        <v>0</v>
      </c>
      <c r="L13" s="199">
        <v>1</v>
      </c>
      <c r="M13" s="140" t="s">
        <v>15</v>
      </c>
      <c r="N13" s="294" t="s">
        <v>21</v>
      </c>
    </row>
    <row r="14" spans="1:14" s="138" customFormat="1" ht="13.5" customHeight="1" thickBot="1">
      <c r="A14" s="292"/>
      <c r="B14" s="139" t="s">
        <v>17</v>
      </c>
      <c r="C14" s="196">
        <f t="shared" si="0"/>
        <v>78922</v>
      </c>
      <c r="D14" s="197">
        <v>0</v>
      </c>
      <c r="E14" s="198">
        <v>0</v>
      </c>
      <c r="F14" s="197">
        <v>0</v>
      </c>
      <c r="G14" s="198">
        <v>0</v>
      </c>
      <c r="H14" s="197">
        <v>0</v>
      </c>
      <c r="I14" s="198">
        <v>0</v>
      </c>
      <c r="J14" s="197">
        <v>0</v>
      </c>
      <c r="K14" s="198">
        <v>0</v>
      </c>
      <c r="L14" s="199">
        <v>78922</v>
      </c>
      <c r="M14" s="140" t="s">
        <v>18</v>
      </c>
      <c r="N14" s="294"/>
    </row>
    <row r="15" spans="1:14" s="138" customFormat="1" ht="13.5" customHeight="1" thickBot="1">
      <c r="A15" s="292"/>
      <c r="B15" s="139" t="s">
        <v>19</v>
      </c>
      <c r="C15" s="196">
        <f t="shared" si="0"/>
        <v>78922</v>
      </c>
      <c r="D15" s="197">
        <v>0</v>
      </c>
      <c r="E15" s="198">
        <v>0</v>
      </c>
      <c r="F15" s="197">
        <v>0</v>
      </c>
      <c r="G15" s="198">
        <v>0</v>
      </c>
      <c r="H15" s="197">
        <v>0</v>
      </c>
      <c r="I15" s="198">
        <v>0</v>
      </c>
      <c r="J15" s="197">
        <v>0</v>
      </c>
      <c r="K15" s="198">
        <v>0</v>
      </c>
      <c r="L15" s="199">
        <v>78922</v>
      </c>
      <c r="M15" s="140" t="s">
        <v>297</v>
      </c>
      <c r="N15" s="294"/>
    </row>
    <row r="16" spans="1:14" s="138" customFormat="1" ht="13.5" customHeight="1" thickBot="1">
      <c r="A16" s="290" t="s">
        <v>30</v>
      </c>
      <c r="B16" s="191" t="s">
        <v>14</v>
      </c>
      <c r="C16" s="192">
        <f t="shared" si="0"/>
        <v>3</v>
      </c>
      <c r="D16" s="200">
        <v>0</v>
      </c>
      <c r="E16" s="194">
        <v>0</v>
      </c>
      <c r="F16" s="200">
        <v>0</v>
      </c>
      <c r="G16" s="194">
        <v>0</v>
      </c>
      <c r="H16" s="200">
        <v>0</v>
      </c>
      <c r="I16" s="194">
        <v>0</v>
      </c>
      <c r="J16" s="200">
        <v>0</v>
      </c>
      <c r="K16" s="194">
        <v>0</v>
      </c>
      <c r="L16" s="193">
        <v>3</v>
      </c>
      <c r="M16" s="195" t="s">
        <v>15</v>
      </c>
      <c r="N16" s="291" t="s">
        <v>380</v>
      </c>
    </row>
    <row r="17" spans="1:14" s="138" customFormat="1" ht="13.5" customHeight="1" thickBot="1">
      <c r="A17" s="290"/>
      <c r="B17" s="191" t="s">
        <v>17</v>
      </c>
      <c r="C17" s="192">
        <f t="shared" si="0"/>
        <v>478084</v>
      </c>
      <c r="D17" s="200">
        <v>0</v>
      </c>
      <c r="E17" s="194">
        <v>0</v>
      </c>
      <c r="F17" s="200">
        <v>0</v>
      </c>
      <c r="G17" s="194">
        <v>0</v>
      </c>
      <c r="H17" s="200">
        <v>0</v>
      </c>
      <c r="I17" s="194">
        <v>0</v>
      </c>
      <c r="J17" s="200">
        <v>0</v>
      </c>
      <c r="K17" s="194">
        <v>0</v>
      </c>
      <c r="L17" s="193">
        <v>478084</v>
      </c>
      <c r="M17" s="195" t="s">
        <v>18</v>
      </c>
      <c r="N17" s="291"/>
    </row>
    <row r="18" spans="1:14" s="138" customFormat="1" ht="13.5" customHeight="1" thickBot="1">
      <c r="A18" s="290"/>
      <c r="B18" s="191" t="s">
        <v>19</v>
      </c>
      <c r="C18" s="192">
        <f t="shared" si="0"/>
        <v>314165</v>
      </c>
      <c r="D18" s="200">
        <v>0</v>
      </c>
      <c r="E18" s="194">
        <v>0</v>
      </c>
      <c r="F18" s="200">
        <v>0</v>
      </c>
      <c r="G18" s="194">
        <v>0</v>
      </c>
      <c r="H18" s="200">
        <v>0</v>
      </c>
      <c r="I18" s="194">
        <v>0</v>
      </c>
      <c r="J18" s="200">
        <v>0</v>
      </c>
      <c r="K18" s="194">
        <v>0</v>
      </c>
      <c r="L18" s="193">
        <v>314165</v>
      </c>
      <c r="M18" s="195" t="s">
        <v>297</v>
      </c>
      <c r="N18" s="291"/>
    </row>
    <row r="19" spans="1:14" s="138" customFormat="1" ht="13.5" customHeight="1" thickBot="1">
      <c r="A19" s="292" t="s">
        <v>32</v>
      </c>
      <c r="B19" s="141" t="s">
        <v>14</v>
      </c>
      <c r="C19" s="196">
        <f t="shared" si="0"/>
        <v>1</v>
      </c>
      <c r="D19" s="197">
        <v>0</v>
      </c>
      <c r="E19" s="198">
        <v>0</v>
      </c>
      <c r="F19" s="197">
        <v>0</v>
      </c>
      <c r="G19" s="198">
        <v>0</v>
      </c>
      <c r="H19" s="197">
        <v>0</v>
      </c>
      <c r="I19" s="198">
        <v>0</v>
      </c>
      <c r="J19" s="197">
        <v>0</v>
      </c>
      <c r="K19" s="198">
        <v>0</v>
      </c>
      <c r="L19" s="199">
        <v>1</v>
      </c>
      <c r="M19" s="140" t="s">
        <v>15</v>
      </c>
      <c r="N19" s="294" t="s">
        <v>381</v>
      </c>
    </row>
    <row r="20" spans="1:14" s="138" customFormat="1" ht="13.5" customHeight="1" thickBot="1">
      <c r="A20" s="292"/>
      <c r="B20" s="141" t="s">
        <v>17</v>
      </c>
      <c r="C20" s="196">
        <f t="shared" si="0"/>
        <v>159158</v>
      </c>
      <c r="D20" s="197">
        <v>0</v>
      </c>
      <c r="E20" s="198">
        <v>0</v>
      </c>
      <c r="F20" s="197">
        <v>0</v>
      </c>
      <c r="G20" s="198">
        <v>0</v>
      </c>
      <c r="H20" s="197">
        <v>0</v>
      </c>
      <c r="I20" s="198">
        <v>0</v>
      </c>
      <c r="J20" s="197">
        <v>0</v>
      </c>
      <c r="K20" s="198">
        <v>0</v>
      </c>
      <c r="L20" s="199">
        <v>159158</v>
      </c>
      <c r="M20" s="140" t="s">
        <v>18</v>
      </c>
      <c r="N20" s="294"/>
    </row>
    <row r="21" spans="1:14" s="138" customFormat="1" ht="13.5" customHeight="1" thickBot="1">
      <c r="A21" s="292"/>
      <c r="B21" s="141" t="s">
        <v>19</v>
      </c>
      <c r="C21" s="196">
        <f t="shared" si="0"/>
        <v>110072</v>
      </c>
      <c r="D21" s="197">
        <v>0</v>
      </c>
      <c r="E21" s="198">
        <v>0</v>
      </c>
      <c r="F21" s="197">
        <v>0</v>
      </c>
      <c r="G21" s="198">
        <v>0</v>
      </c>
      <c r="H21" s="197">
        <v>0</v>
      </c>
      <c r="I21" s="198">
        <v>0</v>
      </c>
      <c r="J21" s="197">
        <v>0</v>
      </c>
      <c r="K21" s="198">
        <v>0</v>
      </c>
      <c r="L21" s="199">
        <v>110072</v>
      </c>
      <c r="M21" s="140" t="s">
        <v>297</v>
      </c>
      <c r="N21" s="294"/>
    </row>
    <row r="22" spans="1:14" s="138" customFormat="1" ht="13.5" customHeight="1" thickBot="1">
      <c r="A22" s="290" t="s">
        <v>36</v>
      </c>
      <c r="B22" s="191" t="s">
        <v>14</v>
      </c>
      <c r="C22" s="192">
        <f t="shared" si="0"/>
        <v>1</v>
      </c>
      <c r="D22" s="200">
        <v>0</v>
      </c>
      <c r="E22" s="194">
        <v>0</v>
      </c>
      <c r="F22" s="200">
        <v>0</v>
      </c>
      <c r="G22" s="194">
        <v>0</v>
      </c>
      <c r="H22" s="200">
        <v>0</v>
      </c>
      <c r="I22" s="194">
        <v>0</v>
      </c>
      <c r="J22" s="200">
        <v>0</v>
      </c>
      <c r="K22" s="194">
        <v>0</v>
      </c>
      <c r="L22" s="193">
        <v>1</v>
      </c>
      <c r="M22" s="195" t="s">
        <v>15</v>
      </c>
      <c r="N22" s="291" t="s">
        <v>382</v>
      </c>
    </row>
    <row r="23" spans="1:14" s="138" customFormat="1" ht="13.5" customHeight="1" thickBot="1">
      <c r="A23" s="290"/>
      <c r="B23" s="191" t="s">
        <v>17</v>
      </c>
      <c r="C23" s="192">
        <f t="shared" si="0"/>
        <v>164169</v>
      </c>
      <c r="D23" s="200">
        <v>0</v>
      </c>
      <c r="E23" s="194">
        <v>0</v>
      </c>
      <c r="F23" s="200">
        <v>0</v>
      </c>
      <c r="G23" s="194">
        <v>0</v>
      </c>
      <c r="H23" s="200">
        <v>0</v>
      </c>
      <c r="I23" s="194">
        <v>0</v>
      </c>
      <c r="J23" s="200">
        <v>0</v>
      </c>
      <c r="K23" s="194">
        <v>0</v>
      </c>
      <c r="L23" s="193">
        <v>164169</v>
      </c>
      <c r="M23" s="195" t="s">
        <v>18</v>
      </c>
      <c r="N23" s="291"/>
    </row>
    <row r="24" spans="1:14" s="138" customFormat="1" ht="13.5" customHeight="1" thickBot="1">
      <c r="A24" s="290"/>
      <c r="B24" s="191" t="s">
        <v>19</v>
      </c>
      <c r="C24" s="192">
        <f t="shared" si="0"/>
        <v>108429</v>
      </c>
      <c r="D24" s="200">
        <v>0</v>
      </c>
      <c r="E24" s="194">
        <v>0</v>
      </c>
      <c r="F24" s="200">
        <v>0</v>
      </c>
      <c r="G24" s="194">
        <v>0</v>
      </c>
      <c r="H24" s="200">
        <v>0</v>
      </c>
      <c r="I24" s="194">
        <v>0</v>
      </c>
      <c r="J24" s="200">
        <v>0</v>
      </c>
      <c r="K24" s="194">
        <v>0</v>
      </c>
      <c r="L24" s="193">
        <v>108429</v>
      </c>
      <c r="M24" s="195" t="s">
        <v>297</v>
      </c>
      <c r="N24" s="291"/>
    </row>
    <row r="25" spans="1:14" s="138" customFormat="1" ht="13.5" customHeight="1" thickBot="1">
      <c r="A25" s="292" t="s">
        <v>42</v>
      </c>
      <c r="B25" s="141" t="s">
        <v>14</v>
      </c>
      <c r="C25" s="196">
        <f t="shared" si="0"/>
        <v>2</v>
      </c>
      <c r="D25" s="197">
        <v>0</v>
      </c>
      <c r="E25" s="198">
        <v>0</v>
      </c>
      <c r="F25" s="197">
        <v>0</v>
      </c>
      <c r="G25" s="198">
        <v>0</v>
      </c>
      <c r="H25" s="197">
        <v>0</v>
      </c>
      <c r="I25" s="198">
        <v>0</v>
      </c>
      <c r="J25" s="197">
        <v>0</v>
      </c>
      <c r="K25" s="198">
        <v>0</v>
      </c>
      <c r="L25" s="199">
        <v>2</v>
      </c>
      <c r="M25" s="140" t="s">
        <v>15</v>
      </c>
      <c r="N25" s="294" t="s">
        <v>43</v>
      </c>
    </row>
    <row r="26" spans="1:14" s="138" customFormat="1" ht="13.5" customHeight="1" thickBot="1">
      <c r="A26" s="292"/>
      <c r="B26" s="141" t="s">
        <v>17</v>
      </c>
      <c r="C26" s="196">
        <f t="shared" si="0"/>
        <v>318199</v>
      </c>
      <c r="D26" s="197">
        <v>0</v>
      </c>
      <c r="E26" s="198">
        <v>0</v>
      </c>
      <c r="F26" s="197">
        <v>0</v>
      </c>
      <c r="G26" s="198">
        <v>0</v>
      </c>
      <c r="H26" s="197">
        <v>0</v>
      </c>
      <c r="I26" s="198">
        <v>0</v>
      </c>
      <c r="J26" s="197">
        <v>0</v>
      </c>
      <c r="K26" s="198">
        <v>0</v>
      </c>
      <c r="L26" s="199">
        <v>318199</v>
      </c>
      <c r="M26" s="140" t="s">
        <v>18</v>
      </c>
      <c r="N26" s="294"/>
    </row>
    <row r="27" spans="1:14" s="138" customFormat="1" ht="13.5" customHeight="1" thickBot="1">
      <c r="A27" s="292"/>
      <c r="B27" s="141" t="s">
        <v>19</v>
      </c>
      <c r="C27" s="196">
        <f t="shared" si="0"/>
        <v>208746</v>
      </c>
      <c r="D27" s="197">
        <v>0</v>
      </c>
      <c r="E27" s="198">
        <v>0</v>
      </c>
      <c r="F27" s="197">
        <v>0</v>
      </c>
      <c r="G27" s="198">
        <v>0</v>
      </c>
      <c r="H27" s="197">
        <v>0</v>
      </c>
      <c r="I27" s="198">
        <v>0</v>
      </c>
      <c r="J27" s="197">
        <v>0</v>
      </c>
      <c r="K27" s="198">
        <v>0</v>
      </c>
      <c r="L27" s="199">
        <v>208746</v>
      </c>
      <c r="M27" s="140" t="s">
        <v>297</v>
      </c>
      <c r="N27" s="294"/>
    </row>
    <row r="28" spans="1:14" s="138" customFormat="1" ht="13.5" customHeight="1" thickBot="1">
      <c r="A28" s="290" t="s">
        <v>44</v>
      </c>
      <c r="B28" s="191" t="s">
        <v>14</v>
      </c>
      <c r="C28" s="192">
        <f t="shared" si="0"/>
        <v>13</v>
      </c>
      <c r="D28" s="200">
        <v>0</v>
      </c>
      <c r="E28" s="194">
        <v>0</v>
      </c>
      <c r="F28" s="200">
        <v>0</v>
      </c>
      <c r="G28" s="194">
        <v>0</v>
      </c>
      <c r="H28" s="200">
        <v>0</v>
      </c>
      <c r="I28" s="194">
        <v>0</v>
      </c>
      <c r="J28" s="200">
        <v>0</v>
      </c>
      <c r="K28" s="194">
        <v>0</v>
      </c>
      <c r="L28" s="193">
        <v>13</v>
      </c>
      <c r="M28" s="195" t="s">
        <v>15</v>
      </c>
      <c r="N28" s="291" t="s">
        <v>45</v>
      </c>
    </row>
    <row r="29" spans="1:14" s="138" customFormat="1" ht="13.5" customHeight="1" thickBot="1">
      <c r="A29" s="290"/>
      <c r="B29" s="191" t="s">
        <v>17</v>
      </c>
      <c r="C29" s="192">
        <f t="shared" si="0"/>
        <v>2086712</v>
      </c>
      <c r="D29" s="200">
        <v>0</v>
      </c>
      <c r="E29" s="194">
        <v>0</v>
      </c>
      <c r="F29" s="200">
        <v>0</v>
      </c>
      <c r="G29" s="194">
        <v>0</v>
      </c>
      <c r="H29" s="200">
        <v>0</v>
      </c>
      <c r="I29" s="194">
        <v>0</v>
      </c>
      <c r="J29" s="200">
        <v>0</v>
      </c>
      <c r="K29" s="194">
        <v>0</v>
      </c>
      <c r="L29" s="193">
        <v>2086712</v>
      </c>
      <c r="M29" s="195" t="s">
        <v>18</v>
      </c>
      <c r="N29" s="291"/>
    </row>
    <row r="30" spans="1:14" s="138" customFormat="1" ht="13.5" customHeight="1" thickBot="1">
      <c r="A30" s="290"/>
      <c r="B30" s="191" t="s">
        <v>19</v>
      </c>
      <c r="C30" s="192">
        <f t="shared" si="0"/>
        <v>1336486</v>
      </c>
      <c r="D30" s="200">
        <v>0</v>
      </c>
      <c r="E30" s="194">
        <v>0</v>
      </c>
      <c r="F30" s="200">
        <v>0</v>
      </c>
      <c r="G30" s="194">
        <v>0</v>
      </c>
      <c r="H30" s="200">
        <v>0</v>
      </c>
      <c r="I30" s="194">
        <v>0</v>
      </c>
      <c r="J30" s="200">
        <v>0</v>
      </c>
      <c r="K30" s="194">
        <v>0</v>
      </c>
      <c r="L30" s="193">
        <v>1336486</v>
      </c>
      <c r="M30" s="195" t="s">
        <v>297</v>
      </c>
      <c r="N30" s="291"/>
    </row>
    <row r="31" spans="1:14" s="138" customFormat="1" ht="13.5" customHeight="1" thickBot="1">
      <c r="A31" s="292" t="s">
        <v>46</v>
      </c>
      <c r="B31" s="141" t="s">
        <v>14</v>
      </c>
      <c r="C31" s="196">
        <f t="shared" si="0"/>
        <v>13</v>
      </c>
      <c r="D31" s="197">
        <v>0</v>
      </c>
      <c r="E31" s="198">
        <v>0</v>
      </c>
      <c r="F31" s="197">
        <v>0</v>
      </c>
      <c r="G31" s="198">
        <v>0</v>
      </c>
      <c r="H31" s="197">
        <v>0</v>
      </c>
      <c r="I31" s="198">
        <v>0</v>
      </c>
      <c r="J31" s="197">
        <v>0</v>
      </c>
      <c r="K31" s="198">
        <v>0</v>
      </c>
      <c r="L31" s="199">
        <v>13</v>
      </c>
      <c r="M31" s="140" t="s">
        <v>15</v>
      </c>
      <c r="N31" s="294" t="s">
        <v>325</v>
      </c>
    </row>
    <row r="32" spans="1:14" s="138" customFormat="1" ht="13.5" customHeight="1" thickBot="1">
      <c r="A32" s="292"/>
      <c r="B32" s="141" t="s">
        <v>17</v>
      </c>
      <c r="C32" s="196">
        <f t="shared" si="0"/>
        <v>2001060</v>
      </c>
      <c r="D32" s="197">
        <v>0</v>
      </c>
      <c r="E32" s="198">
        <v>0</v>
      </c>
      <c r="F32" s="197">
        <v>0</v>
      </c>
      <c r="G32" s="198">
        <v>0</v>
      </c>
      <c r="H32" s="197">
        <v>0</v>
      </c>
      <c r="I32" s="198">
        <v>0</v>
      </c>
      <c r="J32" s="197">
        <v>0</v>
      </c>
      <c r="K32" s="198">
        <v>0</v>
      </c>
      <c r="L32" s="199">
        <v>2001060</v>
      </c>
      <c r="M32" s="140" t="s">
        <v>18</v>
      </c>
      <c r="N32" s="294"/>
    </row>
    <row r="33" spans="1:14" s="138" customFormat="1" ht="13.5" customHeight="1" thickBot="1">
      <c r="A33" s="292"/>
      <c r="B33" s="141" t="s">
        <v>19</v>
      </c>
      <c r="C33" s="196">
        <f t="shared" si="0"/>
        <v>1288822</v>
      </c>
      <c r="D33" s="197">
        <v>0</v>
      </c>
      <c r="E33" s="198">
        <v>0</v>
      </c>
      <c r="F33" s="197">
        <v>0</v>
      </c>
      <c r="G33" s="198">
        <v>0</v>
      </c>
      <c r="H33" s="197">
        <v>0</v>
      </c>
      <c r="I33" s="198">
        <v>0</v>
      </c>
      <c r="J33" s="197">
        <v>0</v>
      </c>
      <c r="K33" s="198">
        <v>0</v>
      </c>
      <c r="L33" s="199">
        <v>1288822</v>
      </c>
      <c r="M33" s="140" t="s">
        <v>297</v>
      </c>
      <c r="N33" s="294"/>
    </row>
    <row r="34" spans="1:14" s="138" customFormat="1" ht="13.5" customHeight="1" thickBot="1">
      <c r="A34" s="290" t="s">
        <v>70</v>
      </c>
      <c r="B34" s="191" t="s">
        <v>14</v>
      </c>
      <c r="C34" s="192">
        <f t="shared" si="0"/>
        <v>1</v>
      </c>
      <c r="D34" s="200">
        <v>0</v>
      </c>
      <c r="E34" s="194">
        <v>0</v>
      </c>
      <c r="F34" s="200">
        <v>0</v>
      </c>
      <c r="G34" s="194">
        <v>0</v>
      </c>
      <c r="H34" s="200">
        <v>0</v>
      </c>
      <c r="I34" s="194">
        <v>0</v>
      </c>
      <c r="J34" s="200">
        <v>0</v>
      </c>
      <c r="K34" s="194">
        <v>0</v>
      </c>
      <c r="L34" s="193">
        <v>1</v>
      </c>
      <c r="M34" s="195" t="s">
        <v>15</v>
      </c>
      <c r="N34" s="291" t="s">
        <v>383</v>
      </c>
    </row>
    <row r="35" spans="1:14" s="138" customFormat="1" ht="13.5" customHeight="1" thickBot="1">
      <c r="A35" s="290"/>
      <c r="B35" s="191" t="s">
        <v>17</v>
      </c>
      <c r="C35" s="192">
        <f t="shared" si="0"/>
        <v>153486</v>
      </c>
      <c r="D35" s="200">
        <v>0</v>
      </c>
      <c r="E35" s="194">
        <v>0</v>
      </c>
      <c r="F35" s="200">
        <v>0</v>
      </c>
      <c r="G35" s="194">
        <v>0</v>
      </c>
      <c r="H35" s="200">
        <v>0</v>
      </c>
      <c r="I35" s="194">
        <v>0</v>
      </c>
      <c r="J35" s="200">
        <v>0</v>
      </c>
      <c r="K35" s="194">
        <v>0</v>
      </c>
      <c r="L35" s="193">
        <v>153486</v>
      </c>
      <c r="M35" s="195" t="s">
        <v>18</v>
      </c>
      <c r="N35" s="291"/>
    </row>
    <row r="36" spans="1:14" s="138" customFormat="1" ht="13.5" customHeight="1" thickBot="1">
      <c r="A36" s="290"/>
      <c r="B36" s="191" t="s">
        <v>19</v>
      </c>
      <c r="C36" s="192">
        <f t="shared" si="0"/>
        <v>106403</v>
      </c>
      <c r="D36" s="200">
        <v>0</v>
      </c>
      <c r="E36" s="194">
        <v>0</v>
      </c>
      <c r="F36" s="200">
        <v>0</v>
      </c>
      <c r="G36" s="194">
        <v>0</v>
      </c>
      <c r="H36" s="200">
        <v>0</v>
      </c>
      <c r="I36" s="194">
        <v>0</v>
      </c>
      <c r="J36" s="200">
        <v>0</v>
      </c>
      <c r="K36" s="194">
        <v>0</v>
      </c>
      <c r="L36" s="193">
        <v>106403</v>
      </c>
      <c r="M36" s="195" t="s">
        <v>297</v>
      </c>
      <c r="N36" s="291"/>
    </row>
    <row r="37" spans="1:14" s="138" customFormat="1" ht="13.5" customHeight="1" thickBot="1">
      <c r="A37" s="292" t="s">
        <v>52</v>
      </c>
      <c r="B37" s="141" t="s">
        <v>14</v>
      </c>
      <c r="C37" s="196">
        <f t="shared" si="0"/>
        <v>1</v>
      </c>
      <c r="D37" s="197">
        <v>0</v>
      </c>
      <c r="E37" s="198">
        <v>0</v>
      </c>
      <c r="F37" s="197">
        <v>0</v>
      </c>
      <c r="G37" s="198">
        <v>0</v>
      </c>
      <c r="H37" s="197">
        <v>0</v>
      </c>
      <c r="I37" s="198">
        <v>0</v>
      </c>
      <c r="J37" s="197">
        <v>0</v>
      </c>
      <c r="K37" s="198">
        <v>0</v>
      </c>
      <c r="L37" s="199">
        <v>1</v>
      </c>
      <c r="M37" s="140" t="s">
        <v>15</v>
      </c>
      <c r="N37" s="294" t="s">
        <v>384</v>
      </c>
    </row>
    <row r="38" spans="1:14" s="138" customFormat="1" ht="13.5" customHeight="1" thickBot="1">
      <c r="A38" s="292"/>
      <c r="B38" s="141" t="s">
        <v>17</v>
      </c>
      <c r="C38" s="196">
        <f t="shared" si="0"/>
        <v>160928</v>
      </c>
      <c r="D38" s="197">
        <v>0</v>
      </c>
      <c r="E38" s="198">
        <v>0</v>
      </c>
      <c r="F38" s="197">
        <v>0</v>
      </c>
      <c r="G38" s="198">
        <v>0</v>
      </c>
      <c r="H38" s="197">
        <v>0</v>
      </c>
      <c r="I38" s="198">
        <v>0</v>
      </c>
      <c r="J38" s="197">
        <v>0</v>
      </c>
      <c r="K38" s="198">
        <v>0</v>
      </c>
      <c r="L38" s="199">
        <v>160928</v>
      </c>
      <c r="M38" s="140" t="s">
        <v>18</v>
      </c>
      <c r="N38" s="294"/>
    </row>
    <row r="39" spans="1:14" s="138" customFormat="1" ht="13.5" customHeight="1">
      <c r="A39" s="293"/>
      <c r="B39" s="142" t="s">
        <v>19</v>
      </c>
      <c r="C39" s="201">
        <f t="shared" si="0"/>
        <v>110502</v>
      </c>
      <c r="D39" s="202">
        <v>0</v>
      </c>
      <c r="E39" s="203">
        <v>0</v>
      </c>
      <c r="F39" s="202">
        <v>0</v>
      </c>
      <c r="G39" s="203">
        <v>0</v>
      </c>
      <c r="H39" s="202">
        <v>0</v>
      </c>
      <c r="I39" s="203">
        <v>0</v>
      </c>
      <c r="J39" s="202">
        <v>0</v>
      </c>
      <c r="K39" s="203">
        <v>0</v>
      </c>
      <c r="L39" s="204">
        <v>110502</v>
      </c>
      <c r="M39" s="143" t="s">
        <v>297</v>
      </c>
      <c r="N39" s="295"/>
    </row>
    <row r="40" spans="1:14" s="138" customFormat="1" ht="13.5" customHeight="1" thickBot="1">
      <c r="A40" s="302" t="s">
        <v>54</v>
      </c>
      <c r="B40" s="186" t="s">
        <v>14</v>
      </c>
      <c r="C40" s="187">
        <f t="shared" si="0"/>
        <v>1</v>
      </c>
      <c r="D40" s="205">
        <v>0</v>
      </c>
      <c r="E40" s="189">
        <v>0</v>
      </c>
      <c r="F40" s="205">
        <v>0</v>
      </c>
      <c r="G40" s="189">
        <v>0</v>
      </c>
      <c r="H40" s="205">
        <v>0</v>
      </c>
      <c r="I40" s="189">
        <v>0</v>
      </c>
      <c r="J40" s="205">
        <v>0</v>
      </c>
      <c r="K40" s="189">
        <v>0</v>
      </c>
      <c r="L40" s="188">
        <v>1</v>
      </c>
      <c r="M40" s="190" t="s">
        <v>15</v>
      </c>
      <c r="N40" s="303" t="s">
        <v>55</v>
      </c>
    </row>
    <row r="41" spans="1:14" s="138" customFormat="1" ht="13.5" customHeight="1" thickBot="1">
      <c r="A41" s="290"/>
      <c r="B41" s="191" t="s">
        <v>17</v>
      </c>
      <c r="C41" s="192">
        <f t="shared" si="0"/>
        <v>160255</v>
      </c>
      <c r="D41" s="200">
        <v>0</v>
      </c>
      <c r="E41" s="194">
        <v>0</v>
      </c>
      <c r="F41" s="200">
        <v>0</v>
      </c>
      <c r="G41" s="194">
        <v>0</v>
      </c>
      <c r="H41" s="200">
        <v>0</v>
      </c>
      <c r="I41" s="194">
        <v>0</v>
      </c>
      <c r="J41" s="200">
        <v>0</v>
      </c>
      <c r="K41" s="194">
        <v>0</v>
      </c>
      <c r="L41" s="193">
        <v>160255</v>
      </c>
      <c r="M41" s="195" t="s">
        <v>18</v>
      </c>
      <c r="N41" s="291"/>
    </row>
    <row r="42" spans="1:14" s="138" customFormat="1" ht="13.5" customHeight="1" thickBot="1">
      <c r="A42" s="290"/>
      <c r="B42" s="191" t="s">
        <v>19</v>
      </c>
      <c r="C42" s="192">
        <f t="shared" si="0"/>
        <v>106848</v>
      </c>
      <c r="D42" s="200">
        <v>0</v>
      </c>
      <c r="E42" s="194">
        <v>0</v>
      </c>
      <c r="F42" s="200">
        <v>0</v>
      </c>
      <c r="G42" s="194">
        <v>0</v>
      </c>
      <c r="H42" s="200">
        <v>0</v>
      </c>
      <c r="I42" s="194">
        <v>0</v>
      </c>
      <c r="J42" s="200">
        <v>0</v>
      </c>
      <c r="K42" s="194">
        <v>0</v>
      </c>
      <c r="L42" s="193">
        <v>106848</v>
      </c>
      <c r="M42" s="195" t="s">
        <v>297</v>
      </c>
      <c r="N42" s="291"/>
    </row>
    <row r="43" spans="1:14" s="138" customFormat="1" ht="13.5" customHeight="1" thickBot="1">
      <c r="A43" s="292" t="s">
        <v>72</v>
      </c>
      <c r="B43" s="141" t="s">
        <v>14</v>
      </c>
      <c r="C43" s="196">
        <f t="shared" si="0"/>
        <v>4</v>
      </c>
      <c r="D43" s="197">
        <v>0</v>
      </c>
      <c r="E43" s="198">
        <v>0</v>
      </c>
      <c r="F43" s="197">
        <v>0</v>
      </c>
      <c r="G43" s="198">
        <v>0</v>
      </c>
      <c r="H43" s="197">
        <v>0</v>
      </c>
      <c r="I43" s="198">
        <v>0</v>
      </c>
      <c r="J43" s="197">
        <v>0</v>
      </c>
      <c r="K43" s="198">
        <v>0</v>
      </c>
      <c r="L43" s="199">
        <v>4</v>
      </c>
      <c r="M43" s="140" t="s">
        <v>15</v>
      </c>
      <c r="N43" s="294" t="s">
        <v>385</v>
      </c>
    </row>
    <row r="44" spans="1:14" s="138" customFormat="1" ht="13.5" customHeight="1" thickBot="1">
      <c r="A44" s="292"/>
      <c r="B44" s="141" t="s">
        <v>17</v>
      </c>
      <c r="C44" s="196">
        <f t="shared" si="0"/>
        <v>655041</v>
      </c>
      <c r="D44" s="197">
        <v>0</v>
      </c>
      <c r="E44" s="198">
        <v>0</v>
      </c>
      <c r="F44" s="197">
        <v>0</v>
      </c>
      <c r="G44" s="198">
        <v>0</v>
      </c>
      <c r="H44" s="197">
        <v>0</v>
      </c>
      <c r="I44" s="198">
        <v>0</v>
      </c>
      <c r="J44" s="197">
        <v>0</v>
      </c>
      <c r="K44" s="198">
        <v>0</v>
      </c>
      <c r="L44" s="199">
        <v>655041</v>
      </c>
      <c r="M44" s="140" t="s">
        <v>18</v>
      </c>
      <c r="N44" s="294"/>
    </row>
    <row r="45" spans="1:14" s="138" customFormat="1" ht="13.5" customHeight="1" thickBot="1">
      <c r="A45" s="292"/>
      <c r="B45" s="141" t="s">
        <v>19</v>
      </c>
      <c r="C45" s="196">
        <f t="shared" si="0"/>
        <v>419624</v>
      </c>
      <c r="D45" s="197">
        <v>0</v>
      </c>
      <c r="E45" s="198">
        <v>0</v>
      </c>
      <c r="F45" s="197">
        <v>0</v>
      </c>
      <c r="G45" s="198">
        <v>0</v>
      </c>
      <c r="H45" s="197">
        <v>0</v>
      </c>
      <c r="I45" s="198">
        <v>0</v>
      </c>
      <c r="J45" s="197">
        <v>0</v>
      </c>
      <c r="K45" s="198">
        <v>0</v>
      </c>
      <c r="L45" s="199">
        <v>419624</v>
      </c>
      <c r="M45" s="140" t="s">
        <v>297</v>
      </c>
      <c r="N45" s="294"/>
    </row>
    <row r="46" spans="1:14" s="138" customFormat="1" ht="13.5" customHeight="1" thickBot="1">
      <c r="A46" s="290" t="s">
        <v>60</v>
      </c>
      <c r="B46" s="191" t="s">
        <v>14</v>
      </c>
      <c r="C46" s="192">
        <f t="shared" si="0"/>
        <v>14</v>
      </c>
      <c r="D46" s="200">
        <v>0</v>
      </c>
      <c r="E46" s="194">
        <v>0</v>
      </c>
      <c r="F46" s="200">
        <v>0</v>
      </c>
      <c r="G46" s="194">
        <v>0</v>
      </c>
      <c r="H46" s="200">
        <v>0</v>
      </c>
      <c r="I46" s="194">
        <v>0</v>
      </c>
      <c r="J46" s="200">
        <v>0</v>
      </c>
      <c r="K46" s="194">
        <v>0</v>
      </c>
      <c r="L46" s="193">
        <v>14</v>
      </c>
      <c r="M46" s="195" t="s">
        <v>15</v>
      </c>
      <c r="N46" s="291" t="s">
        <v>313</v>
      </c>
    </row>
    <row r="47" spans="1:14" s="138" customFormat="1" ht="13.5" customHeight="1" thickBot="1">
      <c r="A47" s="290"/>
      <c r="B47" s="191" t="s">
        <v>17</v>
      </c>
      <c r="C47" s="192">
        <f t="shared" si="0"/>
        <v>2249246</v>
      </c>
      <c r="D47" s="200">
        <v>0</v>
      </c>
      <c r="E47" s="194">
        <v>0</v>
      </c>
      <c r="F47" s="200">
        <v>0</v>
      </c>
      <c r="G47" s="194">
        <v>0</v>
      </c>
      <c r="H47" s="200">
        <v>0</v>
      </c>
      <c r="I47" s="194">
        <v>0</v>
      </c>
      <c r="J47" s="200">
        <v>0</v>
      </c>
      <c r="K47" s="194">
        <v>0</v>
      </c>
      <c r="L47" s="193">
        <v>2249246</v>
      </c>
      <c r="M47" s="195" t="s">
        <v>18</v>
      </c>
      <c r="N47" s="291"/>
    </row>
    <row r="48" spans="1:14" s="138" customFormat="1" ht="13.5" customHeight="1" thickBot="1">
      <c r="A48" s="290"/>
      <c r="B48" s="191" t="s">
        <v>19</v>
      </c>
      <c r="C48" s="192">
        <f t="shared" si="0"/>
        <v>1430702</v>
      </c>
      <c r="D48" s="200">
        <v>0</v>
      </c>
      <c r="E48" s="194">
        <v>0</v>
      </c>
      <c r="F48" s="200">
        <v>0</v>
      </c>
      <c r="G48" s="194">
        <v>0</v>
      </c>
      <c r="H48" s="200">
        <v>0</v>
      </c>
      <c r="I48" s="194">
        <v>0</v>
      </c>
      <c r="J48" s="200">
        <v>0</v>
      </c>
      <c r="K48" s="194">
        <v>0</v>
      </c>
      <c r="L48" s="193">
        <v>1430702</v>
      </c>
      <c r="M48" s="195" t="s">
        <v>297</v>
      </c>
      <c r="N48" s="291"/>
    </row>
    <row r="49" spans="1:14" s="138" customFormat="1" ht="13.5" customHeight="1" thickBot="1">
      <c r="A49" s="292" t="s">
        <v>65</v>
      </c>
      <c r="B49" s="141" t="s">
        <v>14</v>
      </c>
      <c r="C49" s="196">
        <f t="shared" si="0"/>
        <v>15</v>
      </c>
      <c r="D49" s="197">
        <v>0</v>
      </c>
      <c r="E49" s="198">
        <v>0</v>
      </c>
      <c r="F49" s="197">
        <v>0</v>
      </c>
      <c r="G49" s="198">
        <v>0</v>
      </c>
      <c r="H49" s="197">
        <v>0</v>
      </c>
      <c r="I49" s="198">
        <v>0</v>
      </c>
      <c r="J49" s="197">
        <v>0</v>
      </c>
      <c r="K49" s="198">
        <v>0</v>
      </c>
      <c r="L49" s="199">
        <v>15</v>
      </c>
      <c r="M49" s="140" t="s">
        <v>15</v>
      </c>
      <c r="N49" s="294" t="s">
        <v>323</v>
      </c>
    </row>
    <row r="50" spans="1:14" s="138" customFormat="1" ht="13.5" customHeight="1" thickBot="1">
      <c r="A50" s="292"/>
      <c r="B50" s="141" t="s">
        <v>17</v>
      </c>
      <c r="C50" s="196">
        <f t="shared" si="0"/>
        <v>2304995</v>
      </c>
      <c r="D50" s="197">
        <v>0</v>
      </c>
      <c r="E50" s="198">
        <v>0</v>
      </c>
      <c r="F50" s="197">
        <v>0</v>
      </c>
      <c r="G50" s="198">
        <v>0</v>
      </c>
      <c r="H50" s="197">
        <v>0</v>
      </c>
      <c r="I50" s="198">
        <v>0</v>
      </c>
      <c r="J50" s="197">
        <v>0</v>
      </c>
      <c r="K50" s="198">
        <v>0</v>
      </c>
      <c r="L50" s="199">
        <v>2304995</v>
      </c>
      <c r="M50" s="140" t="s">
        <v>18</v>
      </c>
      <c r="N50" s="294"/>
    </row>
    <row r="51" spans="1:14" s="138" customFormat="1" ht="13.5" customHeight="1">
      <c r="A51" s="293"/>
      <c r="B51" s="142" t="s">
        <v>19</v>
      </c>
      <c r="C51" s="201">
        <f t="shared" si="0"/>
        <v>1544514</v>
      </c>
      <c r="D51" s="202">
        <v>0</v>
      </c>
      <c r="E51" s="203">
        <v>0</v>
      </c>
      <c r="F51" s="202">
        <v>0</v>
      </c>
      <c r="G51" s="203">
        <v>0</v>
      </c>
      <c r="H51" s="202">
        <v>0</v>
      </c>
      <c r="I51" s="203">
        <v>0</v>
      </c>
      <c r="J51" s="202">
        <v>0</v>
      </c>
      <c r="K51" s="203">
        <v>0</v>
      </c>
      <c r="L51" s="204">
        <v>1544514</v>
      </c>
      <c r="M51" s="143" t="s">
        <v>297</v>
      </c>
      <c r="N51" s="295"/>
    </row>
    <row r="52" spans="1:14" ht="15.75" thickBot="1">
      <c r="A52" s="296" t="s">
        <v>9</v>
      </c>
      <c r="B52" s="206" t="s">
        <v>14</v>
      </c>
      <c r="C52" s="187">
        <f>C10+C13+C16+C19+C22+C25+C28+C31+C34+C43+C49+C37+C40+C46</f>
        <v>70</v>
      </c>
      <c r="D52" s="187">
        <f>D10+D13+D16+D19+D22+D25+D28+D31+D34+D43+D49+D37+D40+D46</f>
        <v>0</v>
      </c>
      <c r="E52" s="187">
        <f t="shared" ref="E52:K52" si="1">E10+E13+E16+E19+E22+E25+E28+E31+E34+E43+E49+E37+E40</f>
        <v>0</v>
      </c>
      <c r="F52" s="187">
        <f t="shared" si="1"/>
        <v>0</v>
      </c>
      <c r="G52" s="187">
        <f t="shared" si="1"/>
        <v>0</v>
      </c>
      <c r="H52" s="187">
        <f t="shared" si="1"/>
        <v>0</v>
      </c>
      <c r="I52" s="187">
        <f t="shared" si="1"/>
        <v>0</v>
      </c>
      <c r="J52" s="187">
        <f t="shared" si="1"/>
        <v>0</v>
      </c>
      <c r="K52" s="187">
        <f t="shared" si="1"/>
        <v>0</v>
      </c>
      <c r="L52" s="187">
        <f>L10+L13+L16+L19+L22+L25+L28+L31+L34+L43+L49+L37+L40+L46</f>
        <v>70</v>
      </c>
      <c r="M52" s="207" t="s">
        <v>15</v>
      </c>
      <c r="N52" s="299" t="s">
        <v>2</v>
      </c>
    </row>
    <row r="53" spans="1:14" ht="15.75" thickBot="1">
      <c r="A53" s="297"/>
      <c r="B53" s="208" t="s">
        <v>17</v>
      </c>
      <c r="C53" s="192">
        <f>C11+C14+C17+C20+C23+C29+C32+C35+C44+C50+C26+C38+C41+C47</f>
        <v>10970255</v>
      </c>
      <c r="D53" s="192">
        <f>D11+D14+D17+D20+D23+D29+D32+D35+D44+D50+D26+D38+D41+D47</f>
        <v>0</v>
      </c>
      <c r="E53" s="192">
        <f t="shared" ref="E53:K53" si="2">E11+E14+E17+E20+E23+E29+E32+E35+E44+E50+E26+E38+E41</f>
        <v>0</v>
      </c>
      <c r="F53" s="192">
        <f t="shared" si="2"/>
        <v>0</v>
      </c>
      <c r="G53" s="192">
        <f t="shared" si="2"/>
        <v>0</v>
      </c>
      <c r="H53" s="192">
        <f t="shared" si="2"/>
        <v>0</v>
      </c>
      <c r="I53" s="192">
        <f t="shared" si="2"/>
        <v>0</v>
      </c>
      <c r="J53" s="192">
        <f t="shared" si="2"/>
        <v>0</v>
      </c>
      <c r="K53" s="192">
        <f t="shared" si="2"/>
        <v>0</v>
      </c>
      <c r="L53" s="192">
        <f>L11+L14+L17+L20+L23+L29+L32+L35+L44+L50+L26+L38+L41+L47</f>
        <v>10970255</v>
      </c>
      <c r="M53" s="209" t="s">
        <v>18</v>
      </c>
      <c r="N53" s="300"/>
    </row>
    <row r="54" spans="1:14">
      <c r="A54" s="298"/>
      <c r="B54" s="210" t="s">
        <v>19</v>
      </c>
      <c r="C54" s="211">
        <f>C12+C15+C18+C21+C24+C27+C30+C33+C36+C45+C51+C39+C42+C48</f>
        <v>7164235</v>
      </c>
      <c r="D54" s="211">
        <f>D12+D15+D18+D21+D24+D27+D30+D33+D36+D45+D51+D39+D42+D48</f>
        <v>0</v>
      </c>
      <c r="E54" s="211">
        <f t="shared" ref="E54:K54" si="3">E12+E15+E18+E21+E24+E27+E30+E33+E36+E45+E51+E39+E42</f>
        <v>0</v>
      </c>
      <c r="F54" s="211">
        <f t="shared" si="3"/>
        <v>0</v>
      </c>
      <c r="G54" s="211">
        <f t="shared" si="3"/>
        <v>0</v>
      </c>
      <c r="H54" s="211">
        <f t="shared" si="3"/>
        <v>0</v>
      </c>
      <c r="I54" s="211">
        <f t="shared" si="3"/>
        <v>0</v>
      </c>
      <c r="J54" s="211">
        <f t="shared" si="3"/>
        <v>0</v>
      </c>
      <c r="K54" s="211">
        <f t="shared" si="3"/>
        <v>0</v>
      </c>
      <c r="L54" s="211">
        <f>L12+L15+L18+L21+L24+L27+L30+L33+L36+L45+L51+L39+L42+L48</f>
        <v>7164235</v>
      </c>
      <c r="M54" s="212" t="s">
        <v>297</v>
      </c>
      <c r="N54" s="301"/>
    </row>
    <row r="55" spans="1:14" ht="15.75">
      <c r="A55" s="145"/>
      <c r="B55" s="145"/>
      <c r="C55" s="146"/>
      <c r="D55" s="145"/>
      <c r="E55" s="145"/>
      <c r="F55" s="145"/>
      <c r="G55" s="145"/>
      <c r="H55" s="145"/>
      <c r="I55" s="145"/>
      <c r="J55" s="145"/>
      <c r="K55" s="145"/>
      <c r="L55" s="147"/>
      <c r="M55" s="145"/>
      <c r="N55" s="148"/>
    </row>
    <row r="56" spans="1:14" ht="15.75">
      <c r="A56" s="145"/>
      <c r="B56" s="145"/>
      <c r="C56" s="146"/>
      <c r="D56" s="145"/>
      <c r="E56" s="145"/>
      <c r="F56" s="145"/>
      <c r="G56" s="145"/>
      <c r="H56" s="145"/>
      <c r="I56" s="145"/>
      <c r="J56" s="145"/>
      <c r="K56" s="145"/>
      <c r="L56" s="147"/>
      <c r="M56" s="145"/>
      <c r="N56" s="148"/>
    </row>
    <row r="57" spans="1:14" ht="15.75">
      <c r="A57" s="145"/>
      <c r="B57" s="145"/>
      <c r="C57" s="146"/>
      <c r="D57" s="145"/>
      <c r="E57" s="145"/>
      <c r="F57" s="145"/>
      <c r="G57" s="145"/>
      <c r="H57" s="145"/>
      <c r="I57" s="145"/>
      <c r="J57" s="145"/>
      <c r="K57" s="145"/>
      <c r="L57" s="147"/>
      <c r="M57" s="145"/>
      <c r="N57" s="148"/>
    </row>
    <row r="58" spans="1:14" ht="15.75">
      <c r="C58" s="144"/>
      <c r="N58" s="149"/>
    </row>
    <row r="59" spans="1:14" ht="15.75">
      <c r="C59" s="144"/>
      <c r="N59" s="149"/>
    </row>
    <row r="60" spans="1:14" ht="15.75">
      <c r="C60" s="144"/>
      <c r="N60" s="149"/>
    </row>
    <row r="61" spans="1:14" ht="15.75">
      <c r="C61" s="144"/>
      <c r="N61" s="149"/>
    </row>
    <row r="62" spans="1:14" ht="15.75">
      <c r="C62" s="144"/>
      <c r="N62" s="149"/>
    </row>
    <row r="63" spans="1:14" ht="15.75">
      <c r="C63" s="144"/>
      <c r="N63" s="149"/>
    </row>
    <row r="64" spans="1:14" ht="15.75">
      <c r="C64" s="144"/>
      <c r="N64" s="149"/>
    </row>
    <row r="65" spans="3:14" ht="15.75">
      <c r="C65" s="144"/>
      <c r="N65" s="149"/>
    </row>
    <row r="66" spans="3:14" ht="15.75">
      <c r="C66" s="144"/>
      <c r="N66" s="149"/>
    </row>
    <row r="67" spans="3:14" ht="15.75">
      <c r="C67" s="144"/>
      <c r="N67" s="149"/>
    </row>
    <row r="68" spans="3:14" ht="15.75">
      <c r="C68" s="144"/>
      <c r="N68" s="149"/>
    </row>
    <row r="69" spans="3:14" ht="15.75">
      <c r="C69" s="144"/>
      <c r="N69" s="149"/>
    </row>
    <row r="70" spans="3:14" ht="15.75">
      <c r="C70" s="144"/>
      <c r="N70" s="149"/>
    </row>
    <row r="71" spans="3:14" ht="15.75">
      <c r="C71" s="144"/>
      <c r="N71" s="149"/>
    </row>
    <row r="72" spans="3:14" ht="15.75">
      <c r="C72" s="144"/>
      <c r="N72" s="149"/>
    </row>
    <row r="73" spans="3:14" ht="15.75">
      <c r="C73" s="144"/>
      <c r="N73" s="149"/>
    </row>
    <row r="74" spans="3:14" ht="15.75">
      <c r="C74" s="144"/>
      <c r="N74" s="149"/>
    </row>
    <row r="75" spans="3:14" ht="15.75">
      <c r="C75" s="144"/>
      <c r="N75" s="149"/>
    </row>
    <row r="76" spans="3:14" ht="15.75">
      <c r="C76" s="144"/>
      <c r="N76" s="149"/>
    </row>
    <row r="77" spans="3:14" ht="15.75">
      <c r="C77" s="144"/>
      <c r="N77" s="149"/>
    </row>
    <row r="78" spans="3:14" ht="15.75">
      <c r="C78" s="144"/>
      <c r="N78" s="149"/>
    </row>
    <row r="79" spans="3:14" ht="15.75">
      <c r="C79" s="144"/>
      <c r="N79" s="149"/>
    </row>
    <row r="80" spans="3:14" ht="15.75">
      <c r="C80" s="144"/>
      <c r="N80" s="149"/>
    </row>
    <row r="81" spans="3:14" ht="15.75">
      <c r="C81" s="144"/>
      <c r="N81" s="149"/>
    </row>
    <row r="82" spans="3:14" ht="15.75">
      <c r="C82" s="144"/>
      <c r="N82" s="149"/>
    </row>
    <row r="83" spans="3:14" ht="15.75">
      <c r="C83" s="144"/>
      <c r="N83" s="149"/>
    </row>
    <row r="84" spans="3:14" ht="15.75">
      <c r="C84" s="144"/>
      <c r="N84" s="149"/>
    </row>
    <row r="85" spans="3:14" ht="15.75">
      <c r="C85" s="144"/>
      <c r="N85" s="149"/>
    </row>
    <row r="86" spans="3:14" ht="15.75">
      <c r="C86" s="144"/>
      <c r="N86" s="149"/>
    </row>
    <row r="87" spans="3:14" ht="15.75">
      <c r="C87" s="144"/>
      <c r="N87" s="149"/>
    </row>
    <row r="88" spans="3:14" ht="15.75">
      <c r="C88" s="144"/>
      <c r="N88" s="149"/>
    </row>
    <row r="89" spans="3:14" ht="15.75">
      <c r="C89" s="144"/>
      <c r="N89" s="149"/>
    </row>
    <row r="90" spans="3:14" ht="15.75">
      <c r="C90" s="144"/>
      <c r="N90" s="149"/>
    </row>
    <row r="91" spans="3:14">
      <c r="C91" s="144"/>
    </row>
    <row r="92" spans="3:14">
      <c r="C92" s="144"/>
    </row>
    <row r="93" spans="3:14">
      <c r="C93" s="144"/>
    </row>
    <row r="94" spans="3:14">
      <c r="C94" s="144"/>
    </row>
    <row r="95" spans="3:14">
      <c r="C95" s="144"/>
    </row>
    <row r="96" spans="3:14">
      <c r="C96" s="144"/>
    </row>
    <row r="97" spans="3:3">
      <c r="C97" s="144"/>
    </row>
    <row r="98" spans="3:3">
      <c r="C98" s="144"/>
    </row>
    <row r="99" spans="3:3">
      <c r="C99" s="144"/>
    </row>
    <row r="100" spans="3:3">
      <c r="C100" s="144"/>
    </row>
    <row r="101" spans="3:3">
      <c r="C101" s="144"/>
    </row>
    <row r="102" spans="3:3">
      <c r="C102" s="144"/>
    </row>
    <row r="103" spans="3:3">
      <c r="C103" s="144"/>
    </row>
    <row r="104" spans="3:3">
      <c r="C104" s="144"/>
    </row>
    <row r="105" spans="3:3">
      <c r="C105" s="144"/>
    </row>
    <row r="106" spans="3:3">
      <c r="C106" s="144"/>
    </row>
    <row r="107" spans="3:3">
      <c r="C107" s="144"/>
    </row>
    <row r="108" spans="3:3">
      <c r="C108" s="144"/>
    </row>
    <row r="109" spans="3:3">
      <c r="C109" s="144"/>
    </row>
    <row r="110" spans="3:3">
      <c r="C110" s="144"/>
    </row>
    <row r="111" spans="3:3">
      <c r="C111" s="144"/>
    </row>
    <row r="112" spans="3:3">
      <c r="C112" s="144"/>
    </row>
    <row r="113" spans="3:3">
      <c r="C113" s="144"/>
    </row>
    <row r="114" spans="3:3">
      <c r="C114" s="144"/>
    </row>
    <row r="115" spans="3:3">
      <c r="C115" s="144"/>
    </row>
    <row r="116" spans="3:3">
      <c r="C116" s="144"/>
    </row>
    <row r="117" spans="3:3">
      <c r="C117" s="144"/>
    </row>
    <row r="118" spans="3:3">
      <c r="C118" s="144"/>
    </row>
    <row r="119" spans="3:3">
      <c r="C119" s="144"/>
    </row>
    <row r="120" spans="3:3">
      <c r="C120" s="144"/>
    </row>
    <row r="121" spans="3:3">
      <c r="C121" s="144"/>
    </row>
    <row r="122" spans="3:3">
      <c r="C122" s="144"/>
    </row>
    <row r="123" spans="3:3">
      <c r="C123" s="144"/>
    </row>
    <row r="124" spans="3:3">
      <c r="C124" s="144"/>
    </row>
    <row r="125" spans="3:3">
      <c r="C125" s="144"/>
    </row>
    <row r="126" spans="3:3">
      <c r="C126" s="144"/>
    </row>
    <row r="127" spans="3:3">
      <c r="C127" s="144"/>
    </row>
    <row r="128" spans="3:3">
      <c r="C128" s="144"/>
    </row>
    <row r="129" spans="3:3">
      <c r="C129" s="144"/>
    </row>
    <row r="130" spans="3:3">
      <c r="C130" s="144"/>
    </row>
    <row r="131" spans="3:3">
      <c r="C131" s="144"/>
    </row>
    <row r="132" spans="3:3">
      <c r="C132" s="144"/>
    </row>
    <row r="133" spans="3:3">
      <c r="C133" s="144"/>
    </row>
    <row r="134" spans="3:3">
      <c r="C134" s="144"/>
    </row>
    <row r="135" spans="3:3">
      <c r="C135" s="144"/>
    </row>
    <row r="136" spans="3:3">
      <c r="C136" s="144"/>
    </row>
    <row r="137" spans="3:3">
      <c r="C137" s="144"/>
    </row>
    <row r="138" spans="3:3">
      <c r="C138" s="144"/>
    </row>
    <row r="139" spans="3:3">
      <c r="C139" s="144"/>
    </row>
    <row r="140" spans="3:3">
      <c r="C140" s="144"/>
    </row>
    <row r="141" spans="3:3">
      <c r="C141" s="144"/>
    </row>
    <row r="142" spans="3:3">
      <c r="C142" s="144"/>
    </row>
    <row r="143" spans="3:3">
      <c r="C143" s="144"/>
    </row>
    <row r="144" spans="3:3">
      <c r="C144" s="144"/>
    </row>
    <row r="145" spans="3:3">
      <c r="C145" s="144"/>
    </row>
    <row r="146" spans="3:3">
      <c r="C146" s="144"/>
    </row>
    <row r="147" spans="3:3">
      <c r="C147" s="144"/>
    </row>
    <row r="148" spans="3:3">
      <c r="C148" s="144"/>
    </row>
    <row r="149" spans="3:3">
      <c r="C149" s="144"/>
    </row>
    <row r="150" spans="3:3">
      <c r="C150" s="144"/>
    </row>
    <row r="151" spans="3:3">
      <c r="C151" s="144"/>
    </row>
    <row r="152" spans="3:3">
      <c r="C152" s="144"/>
    </row>
    <row r="153" spans="3:3">
      <c r="C153" s="144"/>
    </row>
    <row r="154" spans="3:3">
      <c r="C154" s="144"/>
    </row>
    <row r="155" spans="3:3">
      <c r="C155" s="144"/>
    </row>
    <row r="156" spans="3:3">
      <c r="C156" s="144"/>
    </row>
    <row r="157" spans="3:3">
      <c r="C157" s="144"/>
    </row>
    <row r="158" spans="3:3">
      <c r="C158" s="144"/>
    </row>
    <row r="159" spans="3:3">
      <c r="C159" s="144"/>
    </row>
    <row r="160" spans="3:3">
      <c r="C160" s="144"/>
    </row>
    <row r="161" spans="3:12">
      <c r="C161" s="144"/>
    </row>
    <row r="162" spans="3:12">
      <c r="C162" s="144"/>
    </row>
    <row r="163" spans="3:12">
      <c r="C163" s="144"/>
    </row>
    <row r="164" spans="3:12">
      <c r="C164" s="144"/>
    </row>
    <row r="165" spans="3:12">
      <c r="C165" s="144"/>
    </row>
    <row r="166" spans="3:12">
      <c r="L166" s="150"/>
    </row>
    <row r="167" spans="3:12">
      <c r="L167" s="150"/>
    </row>
    <row r="168" spans="3:12">
      <c r="L168" s="150"/>
    </row>
  </sheetData>
  <mergeCells count="40">
    <mergeCell ref="A7:A9"/>
    <mergeCell ref="B7:B9"/>
    <mergeCell ref="C7:L7"/>
    <mergeCell ref="M7:M9"/>
    <mergeCell ref="N7:N9"/>
    <mergeCell ref="A1:N1"/>
    <mergeCell ref="A2:N2"/>
    <mergeCell ref="A3:N3"/>
    <mergeCell ref="A4:N4"/>
    <mergeCell ref="A5:N5"/>
    <mergeCell ref="A10:A12"/>
    <mergeCell ref="N10:N12"/>
    <mergeCell ref="A13:A15"/>
    <mergeCell ref="N13:N15"/>
    <mergeCell ref="A16:A18"/>
    <mergeCell ref="N16:N18"/>
    <mergeCell ref="A19:A21"/>
    <mergeCell ref="N19:N21"/>
    <mergeCell ref="A22:A24"/>
    <mergeCell ref="N22:N24"/>
    <mergeCell ref="A25:A27"/>
    <mergeCell ref="N25:N27"/>
    <mergeCell ref="A28:A30"/>
    <mergeCell ref="N28:N30"/>
    <mergeCell ref="A31:A33"/>
    <mergeCell ref="N31:N33"/>
    <mergeCell ref="A34:A36"/>
    <mergeCell ref="N34:N36"/>
    <mergeCell ref="A37:A39"/>
    <mergeCell ref="N37:N39"/>
    <mergeCell ref="A40:A42"/>
    <mergeCell ref="N40:N42"/>
    <mergeCell ref="A43:A45"/>
    <mergeCell ref="N43:N45"/>
    <mergeCell ref="A46:A48"/>
    <mergeCell ref="N46:N48"/>
    <mergeCell ref="A49:A51"/>
    <mergeCell ref="N49:N51"/>
    <mergeCell ref="A52:A54"/>
    <mergeCell ref="N52:N54"/>
  </mergeCells>
  <printOptions horizontalCentered="1"/>
  <pageMargins left="0" right="0" top="0.74803149606299213" bottom="0" header="0" footer="0"/>
  <pageSetup paperSize="9" scale="90" orientation="landscape" r:id="rId1"/>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Maritime Navigation Statistics 2023</EnglishTitle>
    <PublishingRollupImage xmlns="http://schemas.microsoft.com/sharepoint/v3" xsi:nil="true"/>
    <TaxCatchAll xmlns="b1657202-86a7-46c3-ba71-02bb0da5a392">
      <Value>734</Value>
      <Value>733</Value>
      <Value>732</Value>
      <Value>735</Value>
      <Value>714</Value>
    </TaxCatchAll>
    <DocType xmlns="b1657202-86a7-46c3-ba71-02bb0da5a392">
      <Value>Publication</Value>
    </DocType>
    <DocumentDescription xmlns="b1657202-86a7-46c3-ba71-02bb0da5a392">النشرة السنوية لاحصاءات الملاحة البحرية 2023</DocumentDescription>
    <DocPeriodicity xmlns="423524d6-f9d7-4b47-aadf-7b8f6888b7b0">Annual</DocPeriodicity>
    <DocumentDescription0 xmlns="423524d6-f9d7-4b47-aadf-7b8f6888b7b0">The Annual Bulletin Of Maritime Navigation Statistics 2023</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s>
    </TaxKeywordTaxHTField>
    <Year xmlns="b1657202-86a7-46c3-ba71-02bb0da5a392">2023</Year>
    <PublishingStartDate xmlns="http://schemas.microsoft.com/sharepoint/v3">2024-03-26T15:00:00+00:00</PublishingStartDate>
    <Visible xmlns="b1657202-86a7-46c3-ba71-02bb0da5a392">true</Visible>
    <ArabicTitle xmlns="b1657202-86a7-46c3-ba71-02bb0da5a392">النشرة السنوية لاحصاءات الملاحة البحرية 2023</ArabicTitl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F885FC-5E38-40B4-88E2-8736548FB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1657202-86a7-46c3-ba71-02bb0da5a392"/>
    <ds:schemaRef ds:uri="423524d6-f9d7-4b47-aadf-7b8f6888b7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8C448D-3F00-47E8-ACCF-DA87E757EBCB}">
  <ds:schemaRefs>
    <ds:schemaRef ds:uri="http://purl.org/dc/elements/1.1/"/>
    <ds:schemaRef ds:uri="http://schemas.openxmlformats.org/package/2006/metadata/core-properties"/>
    <ds:schemaRef ds:uri="http://www.w3.org/XML/1998/namespace"/>
    <ds:schemaRef ds:uri="b1657202-86a7-46c3-ba71-02bb0da5a392"/>
    <ds:schemaRef ds:uri="http://schemas.microsoft.com/office/2006/documentManagement/types"/>
    <ds:schemaRef ds:uri="http://purl.org/dc/terms/"/>
    <ds:schemaRef ds:uri="http://schemas.microsoft.com/office/infopath/2007/PartnerControls"/>
    <ds:schemaRef ds:uri="423524d6-f9d7-4b47-aadf-7b8f6888b7b0"/>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D546A8A-EE9A-409B-B29A-F62C31D985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33</vt:i4>
      </vt:variant>
    </vt:vector>
  </HeadingPairs>
  <TitlesOfParts>
    <vt:vector size="56" baseType="lpstr">
      <vt:lpstr>Sheet1</vt:lpstr>
      <vt:lpstr>First</vt:lpstr>
      <vt:lpstr>Preface</vt:lpstr>
      <vt:lpstr>Indx</vt:lpstr>
      <vt:lpstr>Introduction</vt:lpstr>
      <vt:lpstr>CH1</vt:lpstr>
      <vt:lpstr>1_1 </vt:lpstr>
      <vt:lpstr>1-2</vt:lpstr>
      <vt:lpstr>1-3</vt:lpstr>
      <vt:lpstr>1_4  </vt:lpstr>
      <vt:lpstr>1_5 </vt:lpstr>
      <vt:lpstr>1_6</vt:lpstr>
      <vt:lpstr>CH2</vt:lpstr>
      <vt:lpstr>2_1</vt:lpstr>
      <vt:lpstr>2_2</vt:lpstr>
      <vt:lpstr>2_3</vt:lpstr>
      <vt:lpstr>2_4</vt:lpstr>
      <vt:lpstr>2_5</vt:lpstr>
      <vt:lpstr>2_6 </vt:lpstr>
      <vt:lpstr>Gr-1</vt:lpstr>
      <vt:lpstr>Gr-2</vt:lpstr>
      <vt:lpstr>Annex</vt:lpstr>
      <vt:lpstr>Quest.</vt:lpstr>
      <vt:lpstr>'1_1 '!Print_Area</vt:lpstr>
      <vt:lpstr>'1_4  '!Print_Area</vt:lpstr>
      <vt:lpstr>'1_5 '!Print_Area</vt:lpstr>
      <vt:lpstr>'1_6'!Print_Area</vt:lpstr>
      <vt:lpstr>'1-2'!Print_Area</vt:lpstr>
      <vt:lpstr>'2_1'!Print_Area</vt:lpstr>
      <vt:lpstr>'2_2'!Print_Area</vt:lpstr>
      <vt:lpstr>'2_3'!Print_Area</vt:lpstr>
      <vt:lpstr>'2_4'!Print_Area</vt:lpstr>
      <vt:lpstr>'2_5'!Print_Area</vt:lpstr>
      <vt:lpstr>'2_6 '!Print_Area</vt:lpstr>
      <vt:lpstr>Annex!Print_Area</vt:lpstr>
      <vt:lpstr>'CH1'!Print_Area</vt:lpstr>
      <vt:lpstr>'CH2'!Print_Area</vt:lpstr>
      <vt:lpstr>First!Print_Area</vt:lpstr>
      <vt:lpstr>'Gr-1'!Print_Area</vt:lpstr>
      <vt:lpstr>'Gr-2'!Print_Area</vt:lpstr>
      <vt:lpstr>Indx!Print_Area</vt:lpstr>
      <vt:lpstr>Introduction!Print_Area</vt:lpstr>
      <vt:lpstr>Preface!Print_Area</vt:lpstr>
      <vt:lpstr>Quest.!Print_Area</vt:lpstr>
      <vt:lpstr>Sheet1!Print_Area</vt:lpstr>
      <vt:lpstr>'1_1 '!Print_Titles</vt:lpstr>
      <vt:lpstr>'1_4  '!Print_Titles</vt:lpstr>
      <vt:lpstr>'1_5 '!Print_Titles</vt:lpstr>
      <vt:lpstr>'1_6'!Print_Titles</vt:lpstr>
      <vt:lpstr>'1-2'!Print_Titles</vt:lpstr>
      <vt:lpstr>'1-3'!Print_Titles</vt:lpstr>
      <vt:lpstr>'2_1'!Print_Titles</vt:lpstr>
      <vt:lpstr>'2_5'!Print_Titles</vt:lpstr>
      <vt:lpstr>'2_6 '!Print_Titles</vt:lpstr>
      <vt:lpstr>Indx!Print_Titles</vt:lpstr>
      <vt:lpstr>Introduction!Print_Titles</vt:lpstr>
    </vt:vector>
  </TitlesOfParts>
  <Company>Statistics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Maritime Navigation Statistics 2021</dc:title>
  <dc:creator>SYSTEM</dc:creator>
  <cp:keywords>Qatar; Planning and Statistics Authority; Economic; PSA; Statistics</cp:keywords>
  <cp:lastModifiedBy>Amjad Ahmed Abdelwahab</cp:lastModifiedBy>
  <cp:lastPrinted>2024-03-14T08:17:38Z</cp:lastPrinted>
  <dcterms:created xsi:type="dcterms:W3CDTF">2010-06-07T09:20:33Z</dcterms:created>
  <dcterms:modified xsi:type="dcterms:W3CDTF">2024-03-14T08:46:44Z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734;#PSA|81538984-2143-4d4b-a3ca-314b1950d5de;#733;#Qatar|7dd625fb-5e26-4a0d-87ed-82285b0d7c4a;#732;#Economic|6085dc75-eb92-49a2-825d-d93bad98022e;#714;#Statistics|4003f7a9-613b-43f1-8806-5ee45caf9602;#735;#Planning and Statistics Authority|c62945ff-1054-4639-a689-03d3d18d28db</vt:lpwstr>
  </property>
  <property fmtid="{D5CDD505-2E9C-101B-9397-08002B2CF9AE}" pid="4" name="CategoryDescription">
    <vt:lpwstr>The Annual Bulletin Of Maritime Navigation Statistics 2021</vt:lpwstr>
  </property>
</Properties>
</file>